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借入時)借用書" sheetId="1" r:id="rId1"/>
    <sheet name="返済時)領収書" sheetId="2" r:id="rId2"/>
    <sheet name="寄付金等)領収書" sheetId="3" r:id="rId3"/>
    <sheet name="立替払返済)領収書" sheetId="4" r:id="rId4"/>
    <sheet name="汎用)領収書(内訳欄" sheetId="5" r:id="rId5"/>
  </sheets>
  <definedNames>
    <definedName name="_xlfn.IFERROR" hidden="1">#NAME?</definedName>
    <definedName name="_xlnm.Print_Area" localSheetId="2">'寄付金等)領収書'!$A$1:$Q$24</definedName>
    <definedName name="_xlnm.Print_Area" localSheetId="0">'借入時)借用書'!$A$1:$Q$24</definedName>
    <definedName name="_xlnm.Print_Area" localSheetId="4">'汎用)領収書(内訳欄'!$A$1:$Q$24</definedName>
    <definedName name="_xlnm.Print_Area" localSheetId="1">'返済時)領収書'!$A$1:$Q$24</definedName>
    <definedName name="_xlnm.Print_Area" localSheetId="3">'立替払返済)領収書'!$A$1:$Q$24</definedName>
  </definedNames>
  <calcPr fullCalcOnLoad="1"/>
</workbook>
</file>

<file path=xl/sharedStrings.xml><?xml version="1.0" encoding="utf-8"?>
<sst xmlns="http://schemas.openxmlformats.org/spreadsheetml/2006/main" count="300" uniqueCount="68">
  <si>
    <t>借用書</t>
  </si>
  <si>
    <t>組織名</t>
  </si>
  <si>
    <t>様</t>
  </si>
  <si>
    <t>円</t>
  </si>
  <si>
    <t>返済期限</t>
  </si>
  <si>
    <t>任意</t>
  </si>
  <si>
    <t>必須</t>
  </si>
  <si>
    <t>会長</t>
  </si>
  <si>
    <t>記入例　守</t>
  </si>
  <si>
    <t>記入例町まるごと保全会</t>
  </si>
  <si>
    <t>記入例町自治会</t>
  </si>
  <si>
    <t>長浜　太郎</t>
  </si>
  <si>
    <t>下欄に入力することで、記入例が上書きされます。</t>
  </si>
  <si>
    <t>　　　　　　　　　　　</t>
  </si>
  <si>
    <t>職名</t>
  </si>
  <si>
    <t>氏名</t>
  </si>
  <si>
    <t>■金額</t>
  </si>
  <si>
    <t>■返済期限</t>
  </si>
  <si>
    <t>■借用日</t>
  </si>
  <si>
    <t>領収書</t>
  </si>
  <si>
    <t>記入例町まるごと保全会</t>
  </si>
  <si>
    <t>記入例町自治会</t>
  </si>
  <si>
    <t>記入例　守</t>
  </si>
  <si>
    <t>長浜　太郎</t>
  </si>
  <si>
    <t>上記金額、確かに借用しました。</t>
  </si>
  <si>
    <t>上記金額、確かに領収しました。</t>
  </si>
  <si>
    <t>■返済日</t>
  </si>
  <si>
    <t>■名目</t>
  </si>
  <si>
    <t>寄付金</t>
  </si>
  <si>
    <t>寄付金</t>
  </si>
  <si>
    <t>■領収日</t>
  </si>
  <si>
    <t>■宛先（提供者：自治会等）</t>
  </si>
  <si>
    <t>※</t>
  </si>
  <si>
    <t>※</t>
  </si>
  <si>
    <t>※組織名、氏名のどちらか必須</t>
  </si>
  <si>
    <t>として～</t>
  </si>
  <si>
    <t>※通常年度末</t>
  </si>
  <si>
    <t>【受け取る側から提供する側へ渡す書類】</t>
  </si>
  <si>
    <t>【借りる側から貸す側へ渡す書類】</t>
  </si>
  <si>
    <t>■発行側（借りる側：活動組織）</t>
  </si>
  <si>
    <t>■宛先（貸す側：自治会等）</t>
  </si>
  <si>
    <t>■宛先（返す側：活動組織）</t>
  </si>
  <si>
    <t>■発行側（返済を受ける側：自治会等）</t>
  </si>
  <si>
    <t>■発行者（受領側：活動組織）</t>
  </si>
  <si>
    <t>■発行者（受領側）</t>
  </si>
  <si>
    <t>■宛先（支払者）</t>
  </si>
  <si>
    <t>上記金額、確かに受領しました。</t>
  </si>
  <si>
    <t>【内訳】</t>
  </si>
  <si>
    <t>■内訳</t>
  </si>
  <si>
    <t>　正本は相手に渡す書類であるため、渡す前にコピーしたものを帳簿書類として保存してください。</t>
  </si>
  <si>
    <t>↑入力しないと本日の日付が自動で入ります。</t>
  </si>
  <si>
    <t>【立替者から返済者へ渡す書類】</t>
  </si>
  <si>
    <t>【返済を受ける側（貸した側）から返済する側（借りた側）へ渡す書類】</t>
  </si>
  <si>
    <t>■宛先（返済する側：活動組織）</t>
  </si>
  <si>
    <t>■発行側（返済を受ける側：立替者）</t>
  </si>
  <si>
    <t>立替払いの返金</t>
  </si>
  <si>
    <t>会計</t>
  </si>
  <si>
    <t>湖北　花子</t>
  </si>
  <si>
    <t>湖北　花子</t>
  </si>
  <si>
    <t>○○○○○</t>
  </si>
  <si>
    <t>○○</t>
  </si>
  <si>
    <t>○○○○○○</t>
  </si>
  <si>
    <t>○○○</t>
  </si>
  <si>
    <t>（例）○○活動の○○代金のうち、○○組織負担分</t>
  </si>
  <si>
    <t>№</t>
  </si>
  <si>
    <t>令和　　年３月３１日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</si>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</sst>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28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8"/>
      <color theme="1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明朝"/>
      <family val="1"/>
    </font>
    <font>
      <b/>
      <sz val="16"/>
      <color rgb="FFFF0000"/>
      <name val="ＭＳ Ｐゴシック"/>
      <family val="3"/>
    </font>
    <font>
      <b/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hair">
        <color theme="0" tint="-0.349979996681213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38" fontId="46" fillId="0" borderId="0" xfId="0" applyNumberFormat="1" applyFont="1" applyBorder="1" applyAlignment="1">
      <alignment vertical="center"/>
    </xf>
    <xf numFmtId="38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19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20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0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2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6" fillId="0" borderId="23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46" fillId="0" borderId="15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19" xfId="0" applyNumberFormat="1" applyFont="1" applyBorder="1" applyAlignment="1">
      <alignment vertical="center" shrinkToFit="1"/>
    </xf>
    <xf numFmtId="0" fontId="46" fillId="0" borderId="24" xfId="0" applyNumberFormat="1" applyFont="1" applyBorder="1" applyAlignment="1">
      <alignment vertical="center" shrinkToFit="1"/>
    </xf>
    <xf numFmtId="0" fontId="46" fillId="0" borderId="25" xfId="0" applyNumberFormat="1" applyFont="1" applyBorder="1" applyAlignment="1">
      <alignment vertical="center" shrinkToFit="1"/>
    </xf>
    <xf numFmtId="176" fontId="46" fillId="0" borderId="19" xfId="48" applyNumberFormat="1" applyFont="1" applyBorder="1" applyAlignment="1">
      <alignment horizontal="center" vertical="center"/>
    </xf>
    <xf numFmtId="176" fontId="46" fillId="0" borderId="24" xfId="48" applyNumberFormat="1" applyFont="1" applyBorder="1" applyAlignment="1">
      <alignment horizontal="center" vertical="center"/>
    </xf>
    <xf numFmtId="38" fontId="46" fillId="0" borderId="19" xfId="48" applyFont="1" applyBorder="1" applyAlignment="1">
      <alignment vertical="center"/>
    </xf>
    <xf numFmtId="38" fontId="46" fillId="0" borderId="24" xfId="48" applyFont="1" applyBorder="1" applyAlignment="1">
      <alignment vertical="center"/>
    </xf>
    <xf numFmtId="38" fontId="46" fillId="0" borderId="25" xfId="48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38" fontId="46" fillId="0" borderId="19" xfId="48" applyFont="1" applyBorder="1" applyAlignment="1">
      <alignment horizontal="center" vertical="center"/>
    </xf>
    <xf numFmtId="38" fontId="46" fillId="0" borderId="24" xfId="48" applyFont="1" applyBorder="1" applyAlignment="1">
      <alignment horizontal="center" vertical="center"/>
    </xf>
    <xf numFmtId="38" fontId="46" fillId="0" borderId="25" xfId="48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38" fontId="46" fillId="0" borderId="15" xfId="48" applyFont="1" applyBorder="1" applyAlignment="1">
      <alignment vertical="center"/>
    </xf>
    <xf numFmtId="176" fontId="46" fillId="0" borderId="19" xfId="0" applyNumberFormat="1" applyFont="1" applyBorder="1" applyAlignment="1">
      <alignment horizontal="center" vertical="center"/>
    </xf>
    <xf numFmtId="176" fontId="46" fillId="0" borderId="24" xfId="0" applyNumberFormat="1" applyFont="1" applyBorder="1" applyAlignment="1">
      <alignment horizontal="center" vertical="center"/>
    </xf>
    <xf numFmtId="176" fontId="46" fillId="0" borderId="25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/>
    </xf>
    <xf numFmtId="38" fontId="46" fillId="0" borderId="27" xfId="48" applyFont="1" applyBorder="1" applyAlignment="1">
      <alignment horizontal="center" vertical="center"/>
    </xf>
    <xf numFmtId="38" fontId="46" fillId="0" borderId="28" xfId="48" applyFont="1" applyBorder="1" applyAlignment="1">
      <alignment horizontal="center" vertical="center"/>
    </xf>
    <xf numFmtId="38" fontId="46" fillId="0" borderId="29" xfId="48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0" fontId="54" fillId="0" borderId="26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5" fillId="0" borderId="33" xfId="0" applyFont="1" applyBorder="1" applyAlignment="1">
      <alignment vertical="center" wrapText="1"/>
    </xf>
    <xf numFmtId="0" fontId="55" fillId="0" borderId="34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5" fillId="0" borderId="36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37" xfId="0" applyFont="1" applyBorder="1" applyAlignment="1">
      <alignment vertical="center" wrapText="1"/>
    </xf>
    <xf numFmtId="0" fontId="55" fillId="0" borderId="38" xfId="0" applyFont="1" applyBorder="1" applyAlignment="1">
      <alignment vertical="center" wrapText="1"/>
    </xf>
    <xf numFmtId="0" fontId="55" fillId="0" borderId="39" xfId="0" applyFont="1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176" fontId="46" fillId="0" borderId="30" xfId="0" applyNumberFormat="1" applyFont="1" applyBorder="1" applyAlignment="1">
      <alignment horizontal="center" vertical="center" shrinkToFit="1"/>
    </xf>
    <xf numFmtId="176" fontId="46" fillId="0" borderId="31" xfId="0" applyNumberFormat="1" applyFont="1" applyBorder="1" applyAlignment="1">
      <alignment horizontal="center" vertical="center" shrinkToFit="1"/>
    </xf>
    <xf numFmtId="176" fontId="46" fillId="0" borderId="32" xfId="0" applyNumberFormat="1" applyFont="1" applyBorder="1" applyAlignment="1">
      <alignment horizontal="center" vertical="center" shrinkToFit="1"/>
    </xf>
    <xf numFmtId="38" fontId="56" fillId="0" borderId="0" xfId="0" applyNumberFormat="1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46" fillId="0" borderId="30" xfId="0" applyNumberFormat="1" applyFont="1" applyBorder="1" applyAlignment="1">
      <alignment horizontal="center" vertical="center"/>
    </xf>
    <xf numFmtId="0" fontId="46" fillId="0" borderId="31" xfId="0" applyNumberFormat="1" applyFont="1" applyBorder="1" applyAlignment="1">
      <alignment horizontal="center" vertical="center"/>
    </xf>
    <xf numFmtId="0" fontId="46" fillId="0" borderId="32" xfId="0" applyNumberFormat="1" applyFont="1" applyBorder="1" applyAlignment="1">
      <alignment horizontal="center" vertical="center"/>
    </xf>
    <xf numFmtId="0" fontId="46" fillId="0" borderId="19" xfId="0" applyNumberFormat="1" applyFont="1" applyBorder="1" applyAlignment="1">
      <alignment horizontal="center" vertical="center"/>
    </xf>
    <xf numFmtId="0" fontId="46" fillId="0" borderId="24" xfId="0" applyNumberFormat="1" applyFont="1" applyBorder="1" applyAlignment="1">
      <alignment horizontal="center" vertical="center"/>
    </xf>
    <xf numFmtId="0" fontId="46" fillId="0" borderId="25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7" xfId="0" applyNumberFormat="1" applyFont="1" applyBorder="1" applyAlignment="1">
      <alignment vertical="center" shrinkToFit="1"/>
    </xf>
    <xf numFmtId="0" fontId="46" fillId="0" borderId="30" xfId="0" applyNumberFormat="1" applyFont="1" applyBorder="1" applyAlignment="1">
      <alignment vertical="center" shrinkToFit="1"/>
    </xf>
    <xf numFmtId="0" fontId="46" fillId="0" borderId="31" xfId="0" applyNumberFormat="1" applyFont="1" applyBorder="1" applyAlignment="1">
      <alignment vertical="center" shrinkToFit="1"/>
    </xf>
    <xf numFmtId="0" fontId="46" fillId="0" borderId="32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4"/>
  <sheetViews>
    <sheetView tabSelected="1" view="pageBreakPreview" zoomScaleSheetLayoutView="100" zoomScalePageLayoutView="0" workbookViewId="0" topLeftCell="A1">
      <selection activeCell="P2" sqref="P2:P3"/>
    </sheetView>
  </sheetViews>
  <sheetFormatPr defaultColWidth="5.57421875" defaultRowHeight="18" customHeight="1"/>
  <cols>
    <col min="1" max="1" width="2.57421875" style="1" customWidth="1"/>
    <col min="2" max="16" width="5.57421875" style="1" customWidth="1"/>
    <col min="17" max="17" width="2.57421875" style="1" customWidth="1"/>
    <col min="18" max="19" width="5.57421875" style="1" customWidth="1"/>
    <col min="20" max="20" width="5.57421875" style="3" customWidth="1"/>
    <col min="21" max="21" width="7.421875" style="3" bestFit="1" customWidth="1"/>
    <col min="22" max="33" width="5.57421875" style="1" customWidth="1"/>
    <col min="34" max="34" width="5.57421875" style="3" customWidth="1"/>
    <col min="35" max="35" width="7.421875" style="3" customWidth="1"/>
    <col min="36" max="66" width="5.57421875" style="1" customWidth="1"/>
    <col min="67" max="16384" width="5.57421875" style="1" customWidth="1"/>
  </cols>
  <sheetData>
    <row r="1" ht="18" customHeight="1">
      <c r="S1" s="30" t="s">
        <v>38</v>
      </c>
    </row>
    <row r="2" spans="2:19" ht="18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8" t="s">
        <v>64</v>
      </c>
      <c r="P2" s="70"/>
      <c r="S2" s="24" t="s">
        <v>12</v>
      </c>
    </row>
    <row r="3" spans="2:16" ht="18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9"/>
      <c r="P3" s="71"/>
    </row>
    <row r="4" spans="2:33" ht="18" customHeight="1" thickBot="1">
      <c r="B4" s="8"/>
      <c r="C4" s="3"/>
      <c r="D4" s="3"/>
      <c r="E4" s="3"/>
      <c r="F4" s="3"/>
      <c r="G4" s="61" t="s">
        <v>0</v>
      </c>
      <c r="H4" s="61"/>
      <c r="I4" s="61"/>
      <c r="J4" s="61"/>
      <c r="K4" s="61"/>
      <c r="L4" s="10"/>
      <c r="M4" s="3"/>
      <c r="N4" s="3"/>
      <c r="O4" s="3"/>
      <c r="P4" s="9"/>
      <c r="S4" s="1" t="s">
        <v>40</v>
      </c>
      <c r="AG4" s="1" t="s">
        <v>40</v>
      </c>
    </row>
    <row r="5" spans="2:60" ht="18" customHeight="1" thickBot="1">
      <c r="B5" s="8"/>
      <c r="C5" s="3"/>
      <c r="D5" s="3"/>
      <c r="E5" s="3"/>
      <c r="F5" s="10"/>
      <c r="G5" s="61"/>
      <c r="H5" s="61"/>
      <c r="I5" s="61"/>
      <c r="J5" s="61"/>
      <c r="K5" s="61"/>
      <c r="L5" s="10"/>
      <c r="M5" s="3"/>
      <c r="N5" s="3"/>
      <c r="O5" s="3"/>
      <c r="P5" s="9"/>
      <c r="S5" s="37" t="s">
        <v>1</v>
      </c>
      <c r="T5" s="38"/>
      <c r="U5" s="23" t="s">
        <v>6</v>
      </c>
      <c r="V5" s="81"/>
      <c r="W5" s="82"/>
      <c r="X5" s="82"/>
      <c r="Y5" s="82"/>
      <c r="Z5" s="82"/>
      <c r="AA5" s="83"/>
      <c r="AB5" s="36">
        <f>_xlfn.IFERROR(IF(FIND("様",V5,1)&gt;=1,"※組織名の後に「様」を入力していませんか。",""),"")</f>
      </c>
      <c r="AC5" s="36"/>
      <c r="AD5" s="36"/>
      <c r="AE5" s="36"/>
      <c r="AF5" s="5"/>
      <c r="AG5" s="37" t="s">
        <v>1</v>
      </c>
      <c r="AH5" s="38"/>
      <c r="AI5" s="23" t="s">
        <v>6</v>
      </c>
      <c r="AJ5" s="39" t="s">
        <v>10</v>
      </c>
      <c r="AK5" s="39"/>
      <c r="AL5" s="39"/>
      <c r="AM5" s="39"/>
      <c r="AN5" s="39"/>
      <c r="AO5" s="39"/>
      <c r="AR5" s="40" t="str">
        <f>IF(COUNTA(V6,V7)=0,V5&amp;"　様",V5)</f>
        <v>　様</v>
      </c>
      <c r="AS5" s="41"/>
      <c r="AT5" s="41"/>
      <c r="AU5" s="39" t="str">
        <f>IF(AR5=0,"",AR5)</f>
        <v>　様</v>
      </c>
      <c r="AV5" s="39"/>
      <c r="AW5" s="39"/>
      <c r="AY5" s="40" t="str">
        <f>IF(COUNTA(AJ6,AJ7)=0,AJ5&amp;"　様",AJ5)</f>
        <v>記入例町自治会</v>
      </c>
      <c r="AZ5" s="41"/>
      <c r="BA5" s="41"/>
      <c r="BB5" s="51"/>
      <c r="BF5" s="40" t="str">
        <f>IF(COUNTA(V5,V6,V7)&gt;=1,AU5,AY5)</f>
        <v>記入例町自治会</v>
      </c>
      <c r="BG5" s="41"/>
      <c r="BH5" s="42"/>
    </row>
    <row r="6" spans="2:60" ht="18" customHeight="1" thickBo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"/>
      <c r="S6" s="37" t="s">
        <v>14</v>
      </c>
      <c r="T6" s="38"/>
      <c r="U6" s="23" t="s">
        <v>5</v>
      </c>
      <c r="V6" s="65"/>
      <c r="W6" s="66"/>
      <c r="X6" s="67"/>
      <c r="AB6" s="36"/>
      <c r="AC6" s="36"/>
      <c r="AD6" s="36"/>
      <c r="AE6" s="36"/>
      <c r="AG6" s="37" t="s">
        <v>14</v>
      </c>
      <c r="AH6" s="38"/>
      <c r="AI6" s="23" t="s">
        <v>5</v>
      </c>
      <c r="AJ6" s="40" t="s">
        <v>7</v>
      </c>
      <c r="AK6" s="41"/>
      <c r="AL6" s="42"/>
      <c r="AR6" s="11">
        <f>IF(AND(ISBLANK(V6),COUNTA(V7)=1),V7,"")</f>
      </c>
      <c r="AS6" s="11">
        <f>IF(AND(ISBLANK(V7),COUNTA(V6)=1),V6,"")</f>
      </c>
      <c r="AT6" s="11">
        <f>IF(COUNTA(V6,V7)=2,V6&amp;"　"&amp;V7,"")</f>
      </c>
      <c r="AU6" s="43">
        <f>IF(CONCATENATE(AR6,AS6,AT6)="","","　"&amp;CONCATENATE(AR6,AS6,AT6)&amp;"　様")</f>
      </c>
      <c r="AV6" s="44"/>
      <c r="AW6" s="45"/>
      <c r="AY6" s="11">
        <f>IF(AND(ISBLANK(AJ6),COUNTA(AJ7)=1),AJ7,"")</f>
      </c>
      <c r="AZ6" s="11">
        <f>IF(AND(ISBLANK(AJ7),COUNTA(AJ6)=1),AJ6,"")</f>
      </c>
      <c r="BA6" s="11" t="str">
        <f>IF(COUNTA(AJ6,AJ7)=2,AJ6&amp;"　"&amp;AJ7,"")</f>
        <v>会長　長浜　太郎</v>
      </c>
      <c r="BB6" s="43" t="str">
        <f>IF(CONCATENATE(AY6,AZ6,BA6)="","","　"&amp;CONCATENATE(AY6,AZ6,BA6)&amp;"　様")</f>
        <v>　会長　長浜　太郎　様</v>
      </c>
      <c r="BC6" s="44"/>
      <c r="BD6" s="45"/>
      <c r="BF6" s="40" t="str">
        <f>IF(COUNTA(V5,V6,V7)&gt;=1,AU6,BB6)</f>
        <v>　会長　長浜　太郎　様</v>
      </c>
      <c r="BG6" s="41"/>
      <c r="BH6" s="42"/>
    </row>
    <row r="7" spans="2:39" ht="18" customHeight="1" thickBot="1">
      <c r="B7" s="8"/>
      <c r="C7" s="3" t="str">
        <f>BF5</f>
        <v>記入例町自治会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"/>
      <c r="S7" s="37" t="s">
        <v>15</v>
      </c>
      <c r="T7" s="38"/>
      <c r="U7" s="23" t="s">
        <v>5</v>
      </c>
      <c r="V7" s="65"/>
      <c r="W7" s="66"/>
      <c r="X7" s="67"/>
      <c r="Y7" s="1" t="s">
        <v>2</v>
      </c>
      <c r="Z7" s="21">
        <f>_xlfn.IFERROR(IF(FIND("様",V7,1)&gt;=1,"※氏名の後に「様」を入力していませんか。",""),"")</f>
      </c>
      <c r="AA7" s="2"/>
      <c r="AB7" s="2"/>
      <c r="AC7" s="2"/>
      <c r="AD7" s="2"/>
      <c r="AE7" s="2"/>
      <c r="AF7" s="2"/>
      <c r="AG7" s="37" t="s">
        <v>15</v>
      </c>
      <c r="AH7" s="38"/>
      <c r="AI7" s="23" t="s">
        <v>5</v>
      </c>
      <c r="AJ7" s="40" t="s">
        <v>11</v>
      </c>
      <c r="AK7" s="41"/>
      <c r="AL7" s="42"/>
      <c r="AM7" s="1" t="s">
        <v>2</v>
      </c>
    </row>
    <row r="8" spans="2:16" ht="18" customHeight="1">
      <c r="B8" s="8"/>
      <c r="C8" s="3" t="str">
        <f>BF6</f>
        <v>　会長　長浜　太郎　様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/>
    </row>
    <row r="9" spans="2:33" ht="18" customHeight="1" thickBot="1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/>
      <c r="S9" s="1" t="s">
        <v>39</v>
      </c>
      <c r="AG9" s="1" t="s">
        <v>39</v>
      </c>
    </row>
    <row r="10" spans="2:66" ht="18" customHeight="1" thickBot="1">
      <c r="B10" s="8"/>
      <c r="C10" s="3"/>
      <c r="D10" s="3"/>
      <c r="E10" s="3"/>
      <c r="F10" s="87" t="str">
        <f>AX14</f>
        <v>金　　　　　　　　　　　円</v>
      </c>
      <c r="G10" s="88"/>
      <c r="H10" s="88"/>
      <c r="I10" s="88"/>
      <c r="J10" s="88"/>
      <c r="K10" s="88"/>
      <c r="L10" s="88"/>
      <c r="M10" s="3"/>
      <c r="N10" s="3"/>
      <c r="O10" s="3"/>
      <c r="P10" s="9"/>
      <c r="S10" s="37" t="s">
        <v>1</v>
      </c>
      <c r="T10" s="38"/>
      <c r="U10" s="23" t="s">
        <v>6</v>
      </c>
      <c r="V10" s="81"/>
      <c r="W10" s="82"/>
      <c r="X10" s="82"/>
      <c r="Y10" s="82"/>
      <c r="Z10" s="82"/>
      <c r="AA10" s="83"/>
      <c r="AB10" s="5"/>
      <c r="AC10" s="5"/>
      <c r="AD10" s="5"/>
      <c r="AE10" s="5"/>
      <c r="AF10" s="5"/>
      <c r="AG10" s="37" t="s">
        <v>1</v>
      </c>
      <c r="AH10" s="38"/>
      <c r="AI10" s="23" t="s">
        <v>6</v>
      </c>
      <c r="AJ10" s="39" t="s">
        <v>9</v>
      </c>
      <c r="AK10" s="39"/>
      <c r="AL10" s="39"/>
      <c r="AM10" s="39"/>
      <c r="AN10" s="39"/>
      <c r="AO10" s="39"/>
      <c r="AR10" s="40">
        <f>IF(COUNTA(V11,V12)=0,V10,V10)</f>
        <v>0</v>
      </c>
      <c r="AS10" s="41"/>
      <c r="AT10" s="41"/>
      <c r="AU10" s="39">
        <f>IF(AR10=0,"",AR10)</f>
      </c>
      <c r="AV10" s="39"/>
      <c r="AW10" s="39"/>
      <c r="AY10" s="40" t="str">
        <f>IF(COUNTA(AJ11,AJ12)=0,AJ10,AJ10)</f>
        <v>記入例町まるごと保全会</v>
      </c>
      <c r="AZ10" s="41"/>
      <c r="BA10" s="41"/>
      <c r="BB10" s="51"/>
      <c r="BF10" s="40" t="str">
        <f>IF(COUNTA(V10,V11,V12)&gt;=1,AU10,AY10)</f>
        <v>記入例町まるごと保全会</v>
      </c>
      <c r="BG10" s="41"/>
      <c r="BH10" s="42"/>
      <c r="BJ10" s="12">
        <f>LEN(BF10)</f>
        <v>11</v>
      </c>
      <c r="BK10" s="12">
        <f>IF(BJ10&lt;BJ11,BJ11-BJ10,0)</f>
        <v>0</v>
      </c>
      <c r="BL10" s="12">
        <f>IF(BK10=0,"",REPT("　",BK10))</f>
      </c>
      <c r="BM10" s="19" t="str">
        <f>BF10&amp;BL10</f>
        <v>記入例町まるごと保全会</v>
      </c>
      <c r="BN10" s="12">
        <f>IF(COUNTA(V11,V12)&gt;=1,"",IF(BF10=AY10,"","印"))</f>
      </c>
    </row>
    <row r="11" spans="2:66" ht="18" customHeight="1" thickBot="1">
      <c r="B11" s="8"/>
      <c r="C11" s="3"/>
      <c r="D11" s="3"/>
      <c r="E11" s="3"/>
      <c r="F11" s="89"/>
      <c r="G11" s="89"/>
      <c r="H11" s="89"/>
      <c r="I11" s="89"/>
      <c r="J11" s="89"/>
      <c r="K11" s="89"/>
      <c r="L11" s="89"/>
      <c r="M11" s="3"/>
      <c r="N11" s="3"/>
      <c r="O11" s="3"/>
      <c r="P11" s="9"/>
      <c r="S11" s="37" t="s">
        <v>14</v>
      </c>
      <c r="T11" s="38"/>
      <c r="U11" s="23" t="s">
        <v>5</v>
      </c>
      <c r="V11" s="65"/>
      <c r="W11" s="66"/>
      <c r="X11" s="67"/>
      <c r="AG11" s="37" t="s">
        <v>14</v>
      </c>
      <c r="AH11" s="38"/>
      <c r="AI11" s="23" t="s">
        <v>5</v>
      </c>
      <c r="AJ11" s="40" t="s">
        <v>7</v>
      </c>
      <c r="AK11" s="41"/>
      <c r="AL11" s="42"/>
      <c r="AR11" s="11">
        <f>IF(AND(ISBLANK(V11),COUNTA(V12)=1),V12,"")</f>
      </c>
      <c r="AS11" s="11">
        <f>IF(AND(ISBLANK(V12),COUNTA(V11)=1),V11,"")</f>
      </c>
      <c r="AT11" s="11">
        <f>IF(COUNTA(V11,V12)=2,V11&amp;"　"&amp;V12,"")</f>
      </c>
      <c r="AU11" s="43">
        <f>IF(CONCATENATE(AR11,AS11,AT11)="","","　"&amp;CONCATENATE(AR11,AS11,AT11))</f>
      </c>
      <c r="AV11" s="44"/>
      <c r="AW11" s="45"/>
      <c r="AY11" s="11">
        <f>IF(AND(ISBLANK(AJ11),COUNTA(AJ12)=1),AJ12,"")</f>
      </c>
      <c r="AZ11" s="11">
        <f>IF(AND(ISBLANK(AJ12),COUNTA(AJ11)=1),AJ11,"")</f>
      </c>
      <c r="BA11" s="11" t="str">
        <f>IF(COUNTA(AJ11,AJ12)=2,AJ11&amp;"　"&amp;AJ12,"")</f>
        <v>会長　記入例　守</v>
      </c>
      <c r="BB11" s="43" t="str">
        <f>IF(CONCATENATE(AY11,AZ11,BA11)="","","　"&amp;CONCATENATE(AY11,AZ11,BA11))</f>
        <v>　会長　記入例　守</v>
      </c>
      <c r="BC11" s="44"/>
      <c r="BD11" s="45"/>
      <c r="BF11" s="40" t="str">
        <f>IF(COUNTA(V10,V11,V12)&gt;=1,AU11,BB11)</f>
        <v>　会長　記入例　守</v>
      </c>
      <c r="BG11" s="41"/>
      <c r="BH11" s="42"/>
      <c r="BJ11" s="12">
        <f>LEN(BF11)</f>
        <v>9</v>
      </c>
      <c r="BK11" s="12">
        <f>IF(BJ11&lt;BJ10,BJ10-BJ11,0)</f>
        <v>2</v>
      </c>
      <c r="BL11" s="12" t="str">
        <f>IF(BK11=0,"",REPT("　",BK11))</f>
        <v>　　</v>
      </c>
      <c r="BM11" s="19" t="str">
        <f>BF11&amp;BL11</f>
        <v>　会長　記入例　守　　</v>
      </c>
      <c r="BN11" s="12" t="str">
        <f>IF(COUNTA(V11,V12)&gt;=1,"印",IF(BF11=BB11,"印",""))</f>
        <v>印</v>
      </c>
    </row>
    <row r="12" spans="2:38" ht="18" customHeight="1" thickBo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S12" s="37" t="s">
        <v>15</v>
      </c>
      <c r="T12" s="38"/>
      <c r="U12" s="23" t="s">
        <v>5</v>
      </c>
      <c r="V12" s="65"/>
      <c r="W12" s="66"/>
      <c r="X12" s="67"/>
      <c r="AG12" s="37" t="s">
        <v>15</v>
      </c>
      <c r="AH12" s="38"/>
      <c r="AI12" s="23" t="s">
        <v>5</v>
      </c>
      <c r="AJ12" s="40" t="s">
        <v>8</v>
      </c>
      <c r="AK12" s="41"/>
      <c r="AL12" s="42"/>
    </row>
    <row r="13" spans="2:16" ht="18" customHeight="1" thickBot="1">
      <c r="B13" s="8"/>
      <c r="C13" s="3"/>
      <c r="D13" s="3"/>
      <c r="E13" s="3" t="s">
        <v>24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9"/>
    </row>
    <row r="14" spans="2:52" ht="18" customHeight="1" thickBo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/>
      <c r="S14" s="55" t="s">
        <v>16</v>
      </c>
      <c r="T14" s="56"/>
      <c r="U14" s="23" t="s">
        <v>6</v>
      </c>
      <c r="V14" s="62"/>
      <c r="W14" s="63"/>
      <c r="X14" s="64"/>
      <c r="Y14" s="1" t="s">
        <v>3</v>
      </c>
      <c r="AG14" s="55" t="s">
        <v>16</v>
      </c>
      <c r="AH14" s="56"/>
      <c r="AI14" s="23" t="s">
        <v>6</v>
      </c>
      <c r="AJ14" s="57" t="s">
        <v>13</v>
      </c>
      <c r="AK14" s="57"/>
      <c r="AL14" s="57"/>
      <c r="AM14" s="1" t="s">
        <v>3</v>
      </c>
      <c r="AR14" s="52" t="str">
        <f>IF(COUNTA(V14)=0,AJ14,V14)</f>
        <v>　　　　　　　　　　　</v>
      </c>
      <c r="AS14" s="53"/>
      <c r="AT14" s="53"/>
      <c r="AU14" s="52" t="str">
        <f>WIDECHAR(TEXT(AR14,"#,###"))</f>
        <v>　　　　　　　　　　　</v>
      </c>
      <c r="AV14" s="53"/>
      <c r="AW14" s="54"/>
      <c r="AX14" s="52" t="str">
        <f>"金"&amp;AU14&amp;"円"</f>
        <v>金　　　　　　　　　　　円</v>
      </c>
      <c r="AY14" s="53"/>
      <c r="AZ14" s="54"/>
    </row>
    <row r="15" spans="2:38" ht="18" customHeight="1" thickBot="1">
      <c r="B15" s="8"/>
      <c r="C15" s="3"/>
      <c r="D15" s="3"/>
      <c r="E15" s="56" t="s">
        <v>4</v>
      </c>
      <c r="F15" s="56"/>
      <c r="G15" s="17" t="str">
        <f>AU16</f>
        <v>令和　　年３月３１日</v>
      </c>
      <c r="H15" s="5"/>
      <c r="I15" s="5"/>
      <c r="J15" s="3"/>
      <c r="K15" s="3"/>
      <c r="L15" s="3"/>
      <c r="M15" s="3"/>
      <c r="N15" s="3"/>
      <c r="O15" s="3"/>
      <c r="P15" s="9"/>
      <c r="V15" s="2"/>
      <c r="W15" s="2"/>
      <c r="X15" s="2"/>
      <c r="AJ15" s="2"/>
      <c r="AK15" s="2"/>
      <c r="AL15" s="2"/>
    </row>
    <row r="16" spans="2:49" ht="18" customHeight="1" thickBot="1"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"/>
      <c r="S16" s="55" t="s">
        <v>17</v>
      </c>
      <c r="T16" s="56"/>
      <c r="U16" s="23" t="s">
        <v>6</v>
      </c>
      <c r="V16" s="84" t="s">
        <v>65</v>
      </c>
      <c r="W16" s="85"/>
      <c r="X16" s="86"/>
      <c r="Y16" s="30" t="s">
        <v>36</v>
      </c>
      <c r="Z16" s="32"/>
      <c r="AG16" s="55" t="s">
        <v>17</v>
      </c>
      <c r="AH16" s="56"/>
      <c r="AI16" s="23" t="s">
        <v>6</v>
      </c>
      <c r="AJ16" s="58">
        <f ca="1">DATE(YEAR(TODAY())+1,3,31)</f>
        <v>43921</v>
      </c>
      <c r="AK16" s="59"/>
      <c r="AL16" s="60"/>
      <c r="AR16" s="46" t="str">
        <f>IF(COUNTA(V16)=0,AJ16,V16)</f>
        <v>令和　　年３月３１日</v>
      </c>
      <c r="AS16" s="47"/>
      <c r="AT16" s="47"/>
      <c r="AU16" s="48" t="str">
        <f>WIDECHAR(TEXT(AR16,"ggge年m月d日"))</f>
        <v>令和　　年３月３１日</v>
      </c>
      <c r="AV16" s="49"/>
      <c r="AW16" s="50"/>
    </row>
    <row r="17" spans="2:16" ht="18" customHeight="1" thickBot="1">
      <c r="B17" s="8"/>
      <c r="C17" s="3"/>
      <c r="D17" s="16" t="str">
        <f>AU18</f>
        <v>令和　　年　　月　　日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"/>
    </row>
    <row r="18" spans="2:49" ht="18" customHeight="1" thickBo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4" t="str">
        <f>BM10</f>
        <v>記入例町まるごと保全会</v>
      </c>
      <c r="N18" s="3"/>
      <c r="O18" s="18">
        <f>BN10</f>
      </c>
      <c r="P18" s="9"/>
      <c r="S18" s="55" t="s">
        <v>18</v>
      </c>
      <c r="T18" s="56"/>
      <c r="U18" s="23" t="s">
        <v>6</v>
      </c>
      <c r="V18" s="84" t="s">
        <v>66</v>
      </c>
      <c r="W18" s="85"/>
      <c r="X18" s="86"/>
      <c r="Y18" s="30" t="str">
        <f>"※今は"&amp;TEXT(AJ18,"ggge")&amp;"（"&amp;TEXT(AJ18,"yyyy")&amp;"）年"&amp;"です。"</f>
        <v>※今は令和1（2019）年です。</v>
      </c>
      <c r="Z18" s="20"/>
      <c r="AA18" s="20"/>
      <c r="AB18" s="20"/>
      <c r="AC18" s="20"/>
      <c r="AD18" s="20"/>
      <c r="AE18" s="20"/>
      <c r="AF18" s="20"/>
      <c r="AG18" s="55" t="s">
        <v>18</v>
      </c>
      <c r="AH18" s="56"/>
      <c r="AI18" s="23" t="s">
        <v>6</v>
      </c>
      <c r="AJ18" s="58">
        <f ca="1">TODAY()</f>
        <v>43742</v>
      </c>
      <c r="AK18" s="59"/>
      <c r="AL18" s="60"/>
      <c r="AR18" s="46" t="str">
        <f>IF(COUNTA(V18)=0,AJ18,V18)</f>
        <v>令和　　年　　月　　日</v>
      </c>
      <c r="AS18" s="47"/>
      <c r="AT18" s="47"/>
      <c r="AU18" s="48" t="str">
        <f>WIDECHAR(TEXT(AR18,"ggge年m月d日"))</f>
        <v>令和　　年　　月　　日</v>
      </c>
      <c r="AV18" s="49"/>
      <c r="AW18" s="50"/>
    </row>
    <row r="19" spans="2:22" ht="18" customHeight="1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tr">
        <f>BM11</f>
        <v>　会長　記入例　守　　</v>
      </c>
      <c r="N19" s="3"/>
      <c r="O19" s="3" t="str">
        <f>BN11</f>
        <v>印</v>
      </c>
      <c r="P19" s="9"/>
      <c r="V19" s="34" t="s">
        <v>50</v>
      </c>
    </row>
    <row r="20" spans="2:16" ht="18" customHeight="1" thickBot="1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3"/>
      <c r="P20" s="9"/>
    </row>
    <row r="21" spans="2:28" ht="18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S21" s="72" t="s">
        <v>49</v>
      </c>
      <c r="T21" s="73"/>
      <c r="U21" s="73"/>
      <c r="V21" s="73"/>
      <c r="W21" s="73"/>
      <c r="X21" s="73"/>
      <c r="Y21" s="73"/>
      <c r="Z21" s="73"/>
      <c r="AA21" s="73"/>
      <c r="AB21" s="74"/>
    </row>
    <row r="22" spans="19:28" ht="18" customHeight="1">
      <c r="S22" s="75"/>
      <c r="T22" s="76"/>
      <c r="U22" s="76"/>
      <c r="V22" s="76"/>
      <c r="W22" s="76"/>
      <c r="X22" s="76"/>
      <c r="Y22" s="76"/>
      <c r="Z22" s="76"/>
      <c r="AA22" s="76"/>
      <c r="AB22" s="77"/>
    </row>
    <row r="23" spans="19:28" ht="18" customHeight="1">
      <c r="S23" s="75"/>
      <c r="T23" s="76"/>
      <c r="U23" s="76"/>
      <c r="V23" s="76"/>
      <c r="W23" s="76"/>
      <c r="X23" s="76"/>
      <c r="Y23" s="76"/>
      <c r="Z23" s="76"/>
      <c r="AA23" s="76"/>
      <c r="AB23" s="77"/>
    </row>
    <row r="24" spans="1:28" ht="18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S24" s="78"/>
      <c r="T24" s="79"/>
      <c r="U24" s="79"/>
      <c r="V24" s="79"/>
      <c r="W24" s="79"/>
      <c r="X24" s="79"/>
      <c r="Y24" s="79"/>
      <c r="Z24" s="79"/>
      <c r="AA24" s="79"/>
      <c r="AB24" s="80"/>
    </row>
  </sheetData>
  <sheetProtection/>
  <mergeCells count="64">
    <mergeCell ref="S18:T18"/>
    <mergeCell ref="S16:T16"/>
    <mergeCell ref="S14:T14"/>
    <mergeCell ref="V16:X16"/>
    <mergeCell ref="V18:X18"/>
    <mergeCell ref="F10:L11"/>
    <mergeCell ref="V10:AA10"/>
    <mergeCell ref="O2:O3"/>
    <mergeCell ref="P2:P3"/>
    <mergeCell ref="S21:AB24"/>
    <mergeCell ref="E15:F15"/>
    <mergeCell ref="S5:T5"/>
    <mergeCell ref="V5:AA5"/>
    <mergeCell ref="S6:T6"/>
    <mergeCell ref="S7:T7"/>
    <mergeCell ref="V6:X6"/>
    <mergeCell ref="V7:X7"/>
    <mergeCell ref="G4:K5"/>
    <mergeCell ref="V14:X14"/>
    <mergeCell ref="S10:T10"/>
    <mergeCell ref="S11:T11"/>
    <mergeCell ref="S12:T12"/>
    <mergeCell ref="V11:X11"/>
    <mergeCell ref="V12:X12"/>
    <mergeCell ref="AG16:AH16"/>
    <mergeCell ref="AJ16:AL16"/>
    <mergeCell ref="AR16:AT16"/>
    <mergeCell ref="AG7:AH7"/>
    <mergeCell ref="AJ7:AL7"/>
    <mergeCell ref="AG18:AH18"/>
    <mergeCell ref="AJ18:AL18"/>
    <mergeCell ref="AJ10:AO10"/>
    <mergeCell ref="AG11:AH11"/>
    <mergeCell ref="AJ11:AL11"/>
    <mergeCell ref="AX14:AZ14"/>
    <mergeCell ref="AY10:BB10"/>
    <mergeCell ref="BB11:BD11"/>
    <mergeCell ref="AR5:AT5"/>
    <mergeCell ref="AR10:AT10"/>
    <mergeCell ref="AG14:AH14"/>
    <mergeCell ref="AJ14:AL14"/>
    <mergeCell ref="AG12:AH12"/>
    <mergeCell ref="AJ12:AL12"/>
    <mergeCell ref="AG10:AH10"/>
    <mergeCell ref="AU5:AW5"/>
    <mergeCell ref="BB6:BD6"/>
    <mergeCell ref="AU6:AW6"/>
    <mergeCell ref="AU11:AW11"/>
    <mergeCell ref="AR18:AT18"/>
    <mergeCell ref="AU16:AW16"/>
    <mergeCell ref="AU18:AW18"/>
    <mergeCell ref="AY5:BB5"/>
    <mergeCell ref="AR14:AT14"/>
    <mergeCell ref="AU14:AW14"/>
    <mergeCell ref="AB5:AE6"/>
    <mergeCell ref="AG5:AH5"/>
    <mergeCell ref="AJ5:AO5"/>
    <mergeCell ref="AG6:AH6"/>
    <mergeCell ref="AJ6:AL6"/>
    <mergeCell ref="BF11:BH11"/>
    <mergeCell ref="BF10:BH10"/>
    <mergeCell ref="BF5:BH5"/>
    <mergeCell ref="BF6:BH6"/>
    <mergeCell ref="AU10:AW10"/>
  </mergeCells>
  <dataValidations count="6">
    <dataValidation type="whole" operator="greaterThanOrEqual" allowBlank="1" showInputMessage="1" showErrorMessage="1" prompt="数値のみ入力&#10;「金」、「円」は入力不要" sqref="V14:X14">
      <formula1>0</formula1>
    </dataValidation>
    <dataValidation errorStyle="warning" allowBlank="1" showInputMessage="1" prompt="「様」は入力不要" sqref="V7:X7"/>
    <dataValidation type="list" allowBlank="1" showInputMessage="1" sqref="V11:X11">
      <formula1>"会長,代表,委員長,会計"</formula1>
    </dataValidation>
    <dataValidation type="list" allowBlank="1" showInputMessage="1" sqref="V6:X6">
      <formula1>"会長,代表,委員長"</formula1>
    </dataValidation>
    <dataValidation allowBlank="1" showInputMessage="1" prompt="まるごとの「活動組織」の正式名称を入力&#10;※略称不可" sqref="V10:AA10"/>
    <dataValidation allowBlank="1" showInputMessage="1" prompt="相手（自治会等）の正式名称を入力&#10;※略称不可&#10;※「様」は入力不要" sqref="V5:AA5"/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6"/>
  <sheetViews>
    <sheetView view="pageBreakPreview" zoomScaleSheetLayoutView="100" zoomScalePageLayoutView="0" workbookViewId="0" topLeftCell="A1">
      <selection activeCell="V17" sqref="V17"/>
    </sheetView>
  </sheetViews>
  <sheetFormatPr defaultColWidth="5.57421875" defaultRowHeight="18" customHeight="1"/>
  <cols>
    <col min="1" max="1" width="2.57421875" style="1" customWidth="1"/>
    <col min="2" max="16" width="5.57421875" style="1" customWidth="1"/>
    <col min="17" max="17" width="2.57421875" style="1" customWidth="1"/>
    <col min="18" max="19" width="5.57421875" style="1" customWidth="1"/>
    <col min="20" max="20" width="5.57421875" style="3" customWidth="1"/>
    <col min="21" max="21" width="7.421875" style="3" bestFit="1" customWidth="1"/>
    <col min="22" max="32" width="5.57421875" style="1" customWidth="1"/>
    <col min="33" max="33" width="0" style="1" hidden="1" customWidth="1"/>
    <col min="34" max="34" width="0" style="3" hidden="1" customWidth="1"/>
    <col min="35" max="35" width="7.421875" style="3" hidden="1" customWidth="1"/>
    <col min="36" max="43" width="0" style="1" hidden="1" customWidth="1"/>
    <col min="44" max="44" width="5.57421875" style="1" hidden="1" customWidth="1"/>
    <col min="45" max="46" width="0" style="1" hidden="1" customWidth="1"/>
    <col min="47" max="48" width="5.57421875" style="1" hidden="1" customWidth="1"/>
    <col min="49" max="66" width="0" style="1" hidden="1" customWidth="1"/>
    <col min="67" max="16384" width="5.57421875" style="1" customWidth="1"/>
  </cols>
  <sheetData>
    <row r="1" ht="18" customHeight="1">
      <c r="S1" s="30" t="s">
        <v>52</v>
      </c>
    </row>
    <row r="2" spans="2:19" ht="18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8" t="s">
        <v>64</v>
      </c>
      <c r="P2" s="70"/>
      <c r="S2" s="31" t="s">
        <v>12</v>
      </c>
    </row>
    <row r="3" spans="2:16" ht="18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9"/>
      <c r="P3" s="71"/>
    </row>
    <row r="4" spans="2:33" ht="18" customHeight="1" thickBot="1">
      <c r="B4" s="8"/>
      <c r="C4" s="3"/>
      <c r="D4" s="3"/>
      <c r="E4" s="3"/>
      <c r="F4" s="3"/>
      <c r="G4" s="61" t="s">
        <v>19</v>
      </c>
      <c r="H4" s="61"/>
      <c r="I4" s="61"/>
      <c r="J4" s="61"/>
      <c r="K4" s="61"/>
      <c r="L4" s="10"/>
      <c r="M4" s="3"/>
      <c r="N4" s="3"/>
      <c r="O4" s="3"/>
      <c r="P4" s="9"/>
      <c r="S4" s="1" t="s">
        <v>53</v>
      </c>
      <c r="AG4" s="1" t="s">
        <v>41</v>
      </c>
    </row>
    <row r="5" spans="2:60" ht="18" customHeight="1" thickBot="1">
      <c r="B5" s="8"/>
      <c r="C5" s="3"/>
      <c r="D5" s="3"/>
      <c r="E5" s="3"/>
      <c r="F5" s="10"/>
      <c r="G5" s="61"/>
      <c r="H5" s="61"/>
      <c r="I5" s="61"/>
      <c r="J5" s="61"/>
      <c r="K5" s="61"/>
      <c r="L5" s="10"/>
      <c r="M5" s="3"/>
      <c r="N5" s="3"/>
      <c r="O5" s="3"/>
      <c r="P5" s="9"/>
      <c r="S5" s="37" t="s">
        <v>1</v>
      </c>
      <c r="T5" s="38"/>
      <c r="U5" s="23" t="s">
        <v>6</v>
      </c>
      <c r="V5" s="81"/>
      <c r="W5" s="82"/>
      <c r="X5" s="82"/>
      <c r="Y5" s="82"/>
      <c r="Z5" s="82"/>
      <c r="AA5" s="83"/>
      <c r="AB5" s="36">
        <f>_xlfn.IFERROR(IF(FIND("様",V5,1)&gt;=1,"※組織名の後に「様」を入力していませんか。",""),"")</f>
      </c>
      <c r="AC5" s="36"/>
      <c r="AD5" s="36"/>
      <c r="AE5" s="36"/>
      <c r="AF5" s="5"/>
      <c r="AG5" s="37" t="s">
        <v>1</v>
      </c>
      <c r="AH5" s="38"/>
      <c r="AI5" s="23" t="s">
        <v>6</v>
      </c>
      <c r="AJ5" s="39" t="s">
        <v>20</v>
      </c>
      <c r="AK5" s="39"/>
      <c r="AL5" s="39"/>
      <c r="AM5" s="39"/>
      <c r="AN5" s="39"/>
      <c r="AO5" s="39"/>
      <c r="AR5" s="40" t="str">
        <f>IF(COUNTA(V6,V7)=0,V5&amp;"　様",V5)</f>
        <v>　様</v>
      </c>
      <c r="AS5" s="41"/>
      <c r="AT5" s="41"/>
      <c r="AU5" s="39" t="str">
        <f>IF(AR5=0,"",AR5)</f>
        <v>　様</v>
      </c>
      <c r="AV5" s="39"/>
      <c r="AW5" s="39"/>
      <c r="AY5" s="40" t="str">
        <f>IF(COUNTA(AJ6,AJ7)=0,AJ5&amp;"　様",AJ5)</f>
        <v>記入例町まるごと保全会</v>
      </c>
      <c r="AZ5" s="41"/>
      <c r="BA5" s="41"/>
      <c r="BB5" s="51"/>
      <c r="BF5" s="40" t="str">
        <f>IF(COUNTA(V5,V6,V7)&gt;=1,AU5,AY5)</f>
        <v>記入例町まるごと保全会</v>
      </c>
      <c r="BG5" s="41"/>
      <c r="BH5" s="42"/>
    </row>
    <row r="6" spans="2:60" ht="18" customHeight="1" thickBo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"/>
      <c r="S6" s="37" t="s">
        <v>14</v>
      </c>
      <c r="T6" s="38"/>
      <c r="U6" s="23" t="s">
        <v>5</v>
      </c>
      <c r="V6" s="65"/>
      <c r="W6" s="66"/>
      <c r="X6" s="67"/>
      <c r="AB6" s="36"/>
      <c r="AC6" s="36"/>
      <c r="AD6" s="36"/>
      <c r="AE6" s="36"/>
      <c r="AG6" s="37" t="s">
        <v>14</v>
      </c>
      <c r="AH6" s="38"/>
      <c r="AI6" s="23" t="s">
        <v>5</v>
      </c>
      <c r="AJ6" s="40" t="s">
        <v>7</v>
      </c>
      <c r="AK6" s="41"/>
      <c r="AL6" s="42"/>
      <c r="AR6" s="11">
        <f>IF(AND(ISBLANK(V6),COUNTA(V7)=1),V7,"")</f>
      </c>
      <c r="AS6" s="11">
        <f>IF(AND(ISBLANK(V7),COUNTA(V6)=1),V6,"")</f>
      </c>
      <c r="AT6" s="11">
        <f>IF(COUNTA(V6,V7)=2,V6&amp;"　"&amp;V7,"")</f>
      </c>
      <c r="AU6" s="43">
        <f>IF(CONCATENATE(AR6,AS6,AT6)="","","　"&amp;CONCATENATE(AR6,AS6,AT6)&amp;"　様")</f>
      </c>
      <c r="AV6" s="44"/>
      <c r="AW6" s="45"/>
      <c r="AY6" s="11">
        <f>IF(AND(ISBLANK(AJ6),COUNTA(AJ7)=1),AJ7,"")</f>
      </c>
      <c r="AZ6" s="11">
        <f>IF(AND(ISBLANK(AJ7),COUNTA(AJ6)=1),AJ6,"")</f>
      </c>
      <c r="BA6" s="11" t="str">
        <f>IF(COUNTA(AJ6,AJ7)=2,AJ6&amp;"　"&amp;AJ7,"")</f>
        <v>会長　記入例　守</v>
      </c>
      <c r="BB6" s="43" t="str">
        <f>IF(CONCATENATE(AY6,AZ6,BA6)="","","　"&amp;CONCATENATE(AY6,AZ6,BA6)&amp;"　様")</f>
        <v>　会長　記入例　守　様</v>
      </c>
      <c r="BC6" s="44"/>
      <c r="BD6" s="45"/>
      <c r="BF6" s="40" t="str">
        <f>IF(COUNTA(V5,V6,V7)&gt;=1,AU6,BB6)</f>
        <v>　会長　記入例　守　様</v>
      </c>
      <c r="BG6" s="41"/>
      <c r="BH6" s="42"/>
    </row>
    <row r="7" spans="2:39" ht="18" customHeight="1" thickBot="1">
      <c r="B7" s="8"/>
      <c r="C7" s="3" t="str">
        <f>BF5</f>
        <v>記入例町まるごと保全会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"/>
      <c r="S7" s="37" t="s">
        <v>15</v>
      </c>
      <c r="T7" s="38"/>
      <c r="U7" s="23" t="s">
        <v>5</v>
      </c>
      <c r="V7" s="65"/>
      <c r="W7" s="66"/>
      <c r="X7" s="67"/>
      <c r="Y7" s="1" t="s">
        <v>2</v>
      </c>
      <c r="Z7" s="21">
        <f>_xlfn.IFERROR(IF(FIND("様",V7,1)&gt;=1,"※氏名の後に「様」を入力していませんか。",""),"")</f>
      </c>
      <c r="AA7" s="2"/>
      <c r="AB7" s="2"/>
      <c r="AC7" s="2"/>
      <c r="AD7" s="2"/>
      <c r="AE7" s="2"/>
      <c r="AF7" s="2"/>
      <c r="AG7" s="37" t="s">
        <v>15</v>
      </c>
      <c r="AH7" s="38"/>
      <c r="AI7" s="23" t="s">
        <v>5</v>
      </c>
      <c r="AJ7" s="40" t="s">
        <v>22</v>
      </c>
      <c r="AK7" s="41"/>
      <c r="AL7" s="42"/>
      <c r="AM7" s="1" t="s">
        <v>2</v>
      </c>
    </row>
    <row r="8" spans="2:16" ht="18" customHeight="1">
      <c r="B8" s="8"/>
      <c r="C8" s="3" t="str">
        <f>BF6</f>
        <v>　会長　記入例　守　様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/>
    </row>
    <row r="9" spans="2:33" ht="18" customHeight="1" thickBot="1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/>
      <c r="S9" s="1" t="s">
        <v>42</v>
      </c>
      <c r="AG9" s="1" t="s">
        <v>42</v>
      </c>
    </row>
    <row r="10" spans="2:66" ht="18" customHeight="1" thickBot="1">
      <c r="B10" s="8"/>
      <c r="C10" s="3"/>
      <c r="D10" s="3"/>
      <c r="E10" s="3"/>
      <c r="F10" s="87" t="str">
        <f>AX14</f>
        <v>金　　　　　　　　　　　円</v>
      </c>
      <c r="G10" s="88"/>
      <c r="H10" s="88"/>
      <c r="I10" s="88"/>
      <c r="J10" s="88"/>
      <c r="K10" s="88"/>
      <c r="L10" s="88"/>
      <c r="M10" s="3"/>
      <c r="N10" s="3"/>
      <c r="O10" s="3"/>
      <c r="P10" s="9"/>
      <c r="S10" s="37" t="s">
        <v>1</v>
      </c>
      <c r="T10" s="38"/>
      <c r="U10" s="23" t="s">
        <v>6</v>
      </c>
      <c r="V10" s="81"/>
      <c r="W10" s="82"/>
      <c r="X10" s="82"/>
      <c r="Y10" s="82"/>
      <c r="Z10" s="82"/>
      <c r="AA10" s="83"/>
      <c r="AB10" s="5"/>
      <c r="AC10" s="5"/>
      <c r="AD10" s="5"/>
      <c r="AE10" s="5"/>
      <c r="AF10" s="5"/>
      <c r="AG10" s="37" t="s">
        <v>1</v>
      </c>
      <c r="AH10" s="38"/>
      <c r="AI10" s="23" t="s">
        <v>6</v>
      </c>
      <c r="AJ10" s="39" t="s">
        <v>21</v>
      </c>
      <c r="AK10" s="39"/>
      <c r="AL10" s="39"/>
      <c r="AM10" s="39"/>
      <c r="AN10" s="39"/>
      <c r="AO10" s="39"/>
      <c r="AR10" s="40">
        <f>IF(COUNTA(V11,V12)=0,V10,V10)</f>
        <v>0</v>
      </c>
      <c r="AS10" s="41"/>
      <c r="AT10" s="41"/>
      <c r="AU10" s="39">
        <f>IF(AR10=0,"",AR10)</f>
      </c>
      <c r="AV10" s="39"/>
      <c r="AW10" s="39"/>
      <c r="AY10" s="40" t="str">
        <f>IF(COUNTA(AJ11,AJ12)=0,AJ10,AJ10)</f>
        <v>記入例町自治会</v>
      </c>
      <c r="AZ10" s="41"/>
      <c r="BA10" s="41"/>
      <c r="BB10" s="51"/>
      <c r="BF10" s="40" t="str">
        <f>IF(COUNTA(V10,V11,V12)&gt;=1,AU10,AY10)</f>
        <v>記入例町自治会</v>
      </c>
      <c r="BG10" s="41"/>
      <c r="BH10" s="42"/>
      <c r="BJ10" s="12">
        <f>LEN(BF10)</f>
        <v>7</v>
      </c>
      <c r="BK10" s="12">
        <f>IF(BJ10&lt;BJ11,BJ11-BJ10,0)</f>
        <v>2</v>
      </c>
      <c r="BL10" s="12" t="str">
        <f>IF(BK10=0,"",REPT("　",BK10))</f>
        <v>　　</v>
      </c>
      <c r="BM10" s="19" t="str">
        <f>BF10&amp;BL10</f>
        <v>記入例町自治会　　</v>
      </c>
      <c r="BN10" s="12">
        <f>IF(COUNTA(V11,V12)&gt;=1,"",IF(BF10=AY10,"","印"))</f>
      </c>
    </row>
    <row r="11" spans="2:66" ht="18" customHeight="1" thickBot="1">
      <c r="B11" s="8"/>
      <c r="C11" s="3"/>
      <c r="D11" s="3"/>
      <c r="E11" s="3"/>
      <c r="F11" s="89"/>
      <c r="G11" s="89"/>
      <c r="H11" s="89"/>
      <c r="I11" s="89"/>
      <c r="J11" s="89"/>
      <c r="K11" s="89"/>
      <c r="L11" s="89"/>
      <c r="M11" s="3"/>
      <c r="N11" s="3"/>
      <c r="O11" s="3"/>
      <c r="P11" s="9"/>
      <c r="S11" s="37" t="s">
        <v>14</v>
      </c>
      <c r="T11" s="38"/>
      <c r="U11" s="23" t="s">
        <v>5</v>
      </c>
      <c r="V11" s="65"/>
      <c r="W11" s="66"/>
      <c r="X11" s="67"/>
      <c r="AG11" s="37" t="s">
        <v>14</v>
      </c>
      <c r="AH11" s="38"/>
      <c r="AI11" s="23" t="s">
        <v>5</v>
      </c>
      <c r="AJ11" s="40" t="s">
        <v>7</v>
      </c>
      <c r="AK11" s="41"/>
      <c r="AL11" s="42"/>
      <c r="AR11" s="11">
        <f>IF(AND(ISBLANK(V11),COUNTA(V12)=1),V12,"")</f>
      </c>
      <c r="AS11" s="11">
        <f>IF(AND(ISBLANK(V12),COUNTA(V11)=1),V11,"")</f>
      </c>
      <c r="AT11" s="11">
        <f>IF(COUNTA(V11,V12)=2,V11&amp;"　"&amp;V12,"")</f>
      </c>
      <c r="AU11" s="43">
        <f>IF(CONCATENATE(AR11,AS11,AT11)="","","　"&amp;CONCATENATE(AR11,AS11,AT11))</f>
      </c>
      <c r="AV11" s="44"/>
      <c r="AW11" s="45"/>
      <c r="AY11" s="11">
        <f>IF(AND(ISBLANK(AJ11),COUNTA(AJ12)=1),AJ12,"")</f>
      </c>
      <c r="AZ11" s="11">
        <f>IF(AND(ISBLANK(AJ12),COUNTA(AJ11)=1),AJ11,"")</f>
      </c>
      <c r="BA11" s="11" t="str">
        <f>IF(COUNTA(AJ11,AJ12)=2,AJ11&amp;"　"&amp;AJ12,"")</f>
        <v>会長　長浜　太郎</v>
      </c>
      <c r="BB11" s="43" t="str">
        <f>IF(CONCATENATE(AY11,AZ11,BA11)="","","　"&amp;CONCATENATE(AY11,AZ11,BA11))</f>
        <v>　会長　長浜　太郎</v>
      </c>
      <c r="BC11" s="44"/>
      <c r="BD11" s="45"/>
      <c r="BF11" s="40" t="str">
        <f>IF(COUNTA(V10,V11,V12)&gt;=1,AU11,BB11)</f>
        <v>　会長　長浜　太郎</v>
      </c>
      <c r="BG11" s="41"/>
      <c r="BH11" s="42"/>
      <c r="BJ11" s="12">
        <f>LEN(BF11)</f>
        <v>9</v>
      </c>
      <c r="BK11" s="12">
        <f>IF(BJ11&lt;BJ10,BJ10-BJ11,0)</f>
        <v>0</v>
      </c>
      <c r="BL11" s="12">
        <f>IF(BK11=0,"",REPT("　",BK11))</f>
      </c>
      <c r="BM11" s="19" t="str">
        <f>BF11&amp;BL11</f>
        <v>　会長　長浜　太郎</v>
      </c>
      <c r="BN11" s="12" t="str">
        <f>IF(COUNTA(V11,V12)&gt;=1,"印",IF(BF11=BB11,"印",""))</f>
        <v>印</v>
      </c>
    </row>
    <row r="12" spans="2:38" ht="18" customHeight="1" thickBo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S12" s="37" t="s">
        <v>15</v>
      </c>
      <c r="T12" s="38"/>
      <c r="U12" s="23" t="s">
        <v>5</v>
      </c>
      <c r="V12" s="65"/>
      <c r="W12" s="66"/>
      <c r="X12" s="67"/>
      <c r="AG12" s="37" t="s">
        <v>15</v>
      </c>
      <c r="AH12" s="38"/>
      <c r="AI12" s="23" t="s">
        <v>5</v>
      </c>
      <c r="AJ12" s="40" t="s">
        <v>23</v>
      </c>
      <c r="AK12" s="41"/>
      <c r="AL12" s="42"/>
    </row>
    <row r="13" spans="2:16" ht="18" customHeight="1" thickBot="1">
      <c r="B13" s="8"/>
      <c r="C13" s="3"/>
      <c r="D13" s="3"/>
      <c r="E13" s="3" t="s">
        <v>25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9"/>
    </row>
    <row r="14" spans="2:52" ht="18" customHeight="1" thickBo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/>
      <c r="S14" s="55" t="s">
        <v>16</v>
      </c>
      <c r="T14" s="56"/>
      <c r="U14" s="23" t="s">
        <v>6</v>
      </c>
      <c r="V14" s="62"/>
      <c r="W14" s="63"/>
      <c r="X14" s="64"/>
      <c r="Y14" s="1" t="s">
        <v>3</v>
      </c>
      <c r="AG14" s="55" t="s">
        <v>16</v>
      </c>
      <c r="AH14" s="56"/>
      <c r="AI14" s="23" t="s">
        <v>6</v>
      </c>
      <c r="AJ14" s="57" t="s">
        <v>13</v>
      </c>
      <c r="AK14" s="57"/>
      <c r="AL14" s="57"/>
      <c r="AM14" s="1" t="s">
        <v>3</v>
      </c>
      <c r="AR14" s="52" t="str">
        <f>IF(COUNTA(V14)=0,AJ14,V14)</f>
        <v>　　　　　　　　　　　</v>
      </c>
      <c r="AS14" s="53"/>
      <c r="AT14" s="53"/>
      <c r="AU14" s="52" t="str">
        <f>WIDECHAR(TEXT(AR14,"#,###"))</f>
        <v>　　　　　　　　　　　</v>
      </c>
      <c r="AV14" s="53"/>
      <c r="AW14" s="54"/>
      <c r="AX14" s="52" t="str">
        <f>"金"&amp;AU14&amp;"円"</f>
        <v>金　　　　　　　　　　　円</v>
      </c>
      <c r="AY14" s="53"/>
      <c r="AZ14" s="54"/>
    </row>
    <row r="15" spans="2:38" ht="18" customHeight="1" thickBot="1">
      <c r="B15" s="8"/>
      <c r="C15" s="3"/>
      <c r="D15" s="3"/>
      <c r="E15" s="5"/>
      <c r="F15" s="5"/>
      <c r="G15" s="17"/>
      <c r="H15" s="5"/>
      <c r="I15" s="5"/>
      <c r="J15" s="3"/>
      <c r="K15" s="3"/>
      <c r="L15" s="3"/>
      <c r="M15" s="3"/>
      <c r="N15" s="3"/>
      <c r="O15" s="3"/>
      <c r="P15" s="9"/>
      <c r="V15" s="2"/>
      <c r="W15" s="2"/>
      <c r="X15" s="2"/>
      <c r="AJ15" s="2"/>
      <c r="AK15" s="2"/>
      <c r="AL15" s="2"/>
    </row>
    <row r="16" spans="2:49" ht="18" customHeight="1" thickBot="1"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"/>
      <c r="S16" s="55" t="s">
        <v>26</v>
      </c>
      <c r="T16" s="56"/>
      <c r="U16" s="23" t="s">
        <v>6</v>
      </c>
      <c r="V16" s="84" t="s">
        <v>66</v>
      </c>
      <c r="W16" s="85"/>
      <c r="X16" s="86"/>
      <c r="Y16" s="30" t="str">
        <f>"※今は"&amp;TEXT(AJ16,"ggge")&amp;"（"&amp;TEXT(AJ16,"yyyy")&amp;"）年"&amp;"です。"</f>
        <v>※今は令和1（2019）年です。</v>
      </c>
      <c r="Z16" s="20"/>
      <c r="AA16" s="20"/>
      <c r="AB16" s="20"/>
      <c r="AC16" s="20"/>
      <c r="AD16" s="20"/>
      <c r="AE16" s="20"/>
      <c r="AF16" s="20"/>
      <c r="AG16" s="55" t="s">
        <v>26</v>
      </c>
      <c r="AH16" s="56"/>
      <c r="AI16" s="23" t="s">
        <v>6</v>
      </c>
      <c r="AJ16" s="58">
        <f ca="1">TODAY()</f>
        <v>43742</v>
      </c>
      <c r="AK16" s="59"/>
      <c r="AL16" s="60"/>
      <c r="AR16" s="46" t="str">
        <f>IF(COUNTA(V16)=0,AJ16,V16)</f>
        <v>令和　　年　　月　　日</v>
      </c>
      <c r="AS16" s="47"/>
      <c r="AT16" s="47"/>
      <c r="AU16" s="48" t="str">
        <f>WIDECHAR(TEXT(AR16,"ggge年m月d日"))</f>
        <v>令和　　年　　月　　日</v>
      </c>
      <c r="AV16" s="49"/>
      <c r="AW16" s="50"/>
    </row>
    <row r="17" spans="2:22" ht="18" customHeight="1">
      <c r="B17" s="8"/>
      <c r="C17" s="3"/>
      <c r="D17" s="16" t="str">
        <f>AU16</f>
        <v>令和　　年　　月　　日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"/>
      <c r="V17" s="34" t="s">
        <v>50</v>
      </c>
    </row>
    <row r="18" spans="2:16" ht="18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4" t="str">
        <f>BM10</f>
        <v>記入例町自治会　　</v>
      </c>
      <c r="N18" s="3"/>
      <c r="O18" s="18">
        <f>BN10</f>
      </c>
      <c r="P18" s="9"/>
    </row>
    <row r="19" spans="2:16" ht="18" customHeight="1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tr">
        <f>BM11</f>
        <v>　会長　長浜　太郎</v>
      </c>
      <c r="N19" s="3"/>
      <c r="O19" s="3" t="str">
        <f>BN11</f>
        <v>印</v>
      </c>
      <c r="P19" s="9"/>
    </row>
    <row r="20" spans="2:16" ht="18" customHeight="1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3"/>
      <c r="P20" s="9"/>
    </row>
    <row r="21" spans="2:16" ht="18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4" spans="1:17" ht="18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6" spans="1:17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/>
  <mergeCells count="56">
    <mergeCell ref="BF10:BH10"/>
    <mergeCell ref="S11:T11"/>
    <mergeCell ref="V11:X11"/>
    <mergeCell ref="AG11:AH11"/>
    <mergeCell ref="AJ11:AL11"/>
    <mergeCell ref="AU11:AW11"/>
    <mergeCell ref="BB11:BD11"/>
    <mergeCell ref="BF11:BH11"/>
    <mergeCell ref="S10:T10"/>
    <mergeCell ref="V10:AA10"/>
    <mergeCell ref="F10:L11"/>
    <mergeCell ref="S5:T5"/>
    <mergeCell ref="V5:AA5"/>
    <mergeCell ref="AG5:AH5"/>
    <mergeCell ref="AJ5:AO5"/>
    <mergeCell ref="G4:K5"/>
    <mergeCell ref="AG10:AH10"/>
    <mergeCell ref="AJ10:AO10"/>
    <mergeCell ref="AY10:BB10"/>
    <mergeCell ref="AY5:BB5"/>
    <mergeCell ref="BF5:BH5"/>
    <mergeCell ref="S6:T6"/>
    <mergeCell ref="V6:X6"/>
    <mergeCell ref="AG6:AH6"/>
    <mergeCell ref="AJ6:AL6"/>
    <mergeCell ref="AU6:AW6"/>
    <mergeCell ref="BB6:BD6"/>
    <mergeCell ref="BF6:BH6"/>
    <mergeCell ref="AX14:AZ14"/>
    <mergeCell ref="S7:T7"/>
    <mergeCell ref="V7:X7"/>
    <mergeCell ref="AG7:AH7"/>
    <mergeCell ref="AJ7:AL7"/>
    <mergeCell ref="S14:T14"/>
    <mergeCell ref="V14:X14"/>
    <mergeCell ref="AG14:AH14"/>
    <mergeCell ref="AJ14:AL14"/>
    <mergeCell ref="S12:T12"/>
    <mergeCell ref="AR16:AT16"/>
    <mergeCell ref="AU16:AW16"/>
    <mergeCell ref="AR5:AT5"/>
    <mergeCell ref="AU5:AW5"/>
    <mergeCell ref="AR10:AT10"/>
    <mergeCell ref="AU10:AW10"/>
    <mergeCell ref="AR14:AT14"/>
    <mergeCell ref="AU14:AW14"/>
    <mergeCell ref="O2:O3"/>
    <mergeCell ref="P2:P3"/>
    <mergeCell ref="S16:T16"/>
    <mergeCell ref="V16:X16"/>
    <mergeCell ref="AG16:AH16"/>
    <mergeCell ref="AJ16:AL16"/>
    <mergeCell ref="V12:X12"/>
    <mergeCell ref="AG12:AH12"/>
    <mergeCell ref="AJ12:AL12"/>
    <mergeCell ref="AB5:AE6"/>
  </mergeCells>
  <dataValidations count="6">
    <dataValidation allowBlank="1" showInputMessage="1" prompt="まるごとの「活動組織」の正式名称を入力&#10;※略称不可&#10;※「様」は入力不要" sqref="V5:AA5"/>
    <dataValidation allowBlank="1" showInputMessage="1" prompt="相手（自治会等）の正式名称を入力&#10;※略称不可" sqref="V10:AA10"/>
    <dataValidation type="list" allowBlank="1" showInputMessage="1" sqref="V6:X6">
      <formula1>"会長,代表,委員長"</formula1>
    </dataValidation>
    <dataValidation type="list" allowBlank="1" showInputMessage="1" sqref="V11:X11">
      <formula1>"会長,代表,委員長,会計"</formula1>
    </dataValidation>
    <dataValidation errorStyle="warning" allowBlank="1" showInputMessage="1" prompt="「様」は入力不要" sqref="V7:X7"/>
    <dataValidation type="whole" operator="greaterThanOrEqual" allowBlank="1" showInputMessage="1" showErrorMessage="1" prompt="数値のみ入力&#10;「金」、「円」は入力不要" sqref="V14:X14">
      <formula1>0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4"/>
  <sheetViews>
    <sheetView view="pageBreakPreview" zoomScaleSheetLayoutView="100" zoomScalePageLayoutView="0" workbookViewId="0" topLeftCell="A1">
      <selection activeCell="V20" sqref="V20"/>
    </sheetView>
  </sheetViews>
  <sheetFormatPr defaultColWidth="5.57421875" defaultRowHeight="18" customHeight="1"/>
  <cols>
    <col min="1" max="1" width="2.57421875" style="1" customWidth="1"/>
    <col min="2" max="16" width="5.57421875" style="1" customWidth="1"/>
    <col min="17" max="17" width="2.57421875" style="1" customWidth="1"/>
    <col min="18" max="19" width="5.57421875" style="1" customWidth="1"/>
    <col min="20" max="20" width="5.57421875" style="3" customWidth="1"/>
    <col min="21" max="21" width="7.421875" style="3" bestFit="1" customWidth="1"/>
    <col min="22" max="32" width="5.57421875" style="1" customWidth="1"/>
    <col min="33" max="33" width="0" style="1" hidden="1" customWidth="1"/>
    <col min="34" max="34" width="0" style="3" hidden="1" customWidth="1"/>
    <col min="35" max="35" width="7.421875" style="3" hidden="1" customWidth="1"/>
    <col min="36" max="43" width="0" style="1" hidden="1" customWidth="1"/>
    <col min="44" max="44" width="5.57421875" style="1" hidden="1" customWidth="1"/>
    <col min="45" max="46" width="0" style="1" hidden="1" customWidth="1"/>
    <col min="47" max="48" width="5.57421875" style="1" hidden="1" customWidth="1"/>
    <col min="49" max="66" width="0" style="1" hidden="1" customWidth="1"/>
    <col min="67" max="16384" width="5.57421875" style="1" customWidth="1"/>
  </cols>
  <sheetData>
    <row r="1" ht="18" customHeight="1">
      <c r="S1" s="30" t="s">
        <v>37</v>
      </c>
    </row>
    <row r="2" spans="2:19" ht="18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8" t="s">
        <v>64</v>
      </c>
      <c r="P2" s="70"/>
      <c r="S2" s="31" t="s">
        <v>12</v>
      </c>
    </row>
    <row r="3" spans="2:16" ht="18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9"/>
      <c r="P3" s="71"/>
    </row>
    <row r="4" spans="2:33" ht="18" customHeight="1" thickBot="1">
      <c r="B4" s="8"/>
      <c r="C4" s="3"/>
      <c r="D4" s="3"/>
      <c r="E4" s="3"/>
      <c r="F4" s="3"/>
      <c r="G4" s="61" t="s">
        <v>19</v>
      </c>
      <c r="H4" s="61"/>
      <c r="I4" s="61"/>
      <c r="J4" s="61"/>
      <c r="K4" s="61"/>
      <c r="L4" s="10"/>
      <c r="M4" s="3"/>
      <c r="N4" s="3"/>
      <c r="O4" s="3"/>
      <c r="P4" s="9"/>
      <c r="S4" s="1" t="s">
        <v>31</v>
      </c>
      <c r="AG4" s="1" t="s">
        <v>31</v>
      </c>
    </row>
    <row r="5" spans="2:60" ht="18" customHeight="1" thickBot="1">
      <c r="B5" s="8"/>
      <c r="C5" s="3"/>
      <c r="D5" s="3"/>
      <c r="E5" s="3"/>
      <c r="F5" s="10"/>
      <c r="G5" s="61"/>
      <c r="H5" s="61"/>
      <c r="I5" s="61"/>
      <c r="J5" s="61"/>
      <c r="K5" s="61"/>
      <c r="L5" s="10"/>
      <c r="M5" s="3"/>
      <c r="N5" s="3"/>
      <c r="O5" s="3"/>
      <c r="P5" s="9"/>
      <c r="S5" s="37" t="s">
        <v>1</v>
      </c>
      <c r="T5" s="38"/>
      <c r="U5" s="23" t="s">
        <v>33</v>
      </c>
      <c r="V5" s="81"/>
      <c r="W5" s="82"/>
      <c r="X5" s="82"/>
      <c r="Y5" s="82"/>
      <c r="Z5" s="82"/>
      <c r="AA5" s="83"/>
      <c r="AB5" s="36">
        <f>_xlfn.IFERROR(IF(FIND("様",V5,1)&gt;=1,"※組織名の後に「様」を入力していませんか。",""),"")</f>
      </c>
      <c r="AC5" s="36"/>
      <c r="AD5" s="36"/>
      <c r="AE5" s="36"/>
      <c r="AF5" s="5"/>
      <c r="AG5" s="37" t="s">
        <v>1</v>
      </c>
      <c r="AH5" s="38"/>
      <c r="AI5" s="23" t="s">
        <v>33</v>
      </c>
      <c r="AJ5" s="39" t="s">
        <v>10</v>
      </c>
      <c r="AK5" s="39"/>
      <c r="AL5" s="39"/>
      <c r="AM5" s="39"/>
      <c r="AN5" s="39"/>
      <c r="AO5" s="39"/>
      <c r="AR5" s="40" t="str">
        <f>IF(COUNTA(V6,V7)=0,V5&amp;"　様",V5)</f>
        <v>　様</v>
      </c>
      <c r="AS5" s="41"/>
      <c r="AT5" s="41"/>
      <c r="AU5" s="39" t="str">
        <f>IF(AR5=0,"",AR5)</f>
        <v>　様</v>
      </c>
      <c r="AV5" s="39"/>
      <c r="AW5" s="39"/>
      <c r="AY5" s="40" t="str">
        <f>IF(COUNTA(AJ6,AJ7)=0,AJ5&amp;"　様",AJ5)</f>
        <v>記入例町自治会</v>
      </c>
      <c r="AZ5" s="41"/>
      <c r="BA5" s="41"/>
      <c r="BB5" s="51"/>
      <c r="BF5" s="40" t="str">
        <f>IF(COUNTA(V5,V6,V7)&gt;=1,AU5,AY5)</f>
        <v>記入例町自治会</v>
      </c>
      <c r="BG5" s="41"/>
      <c r="BH5" s="42"/>
    </row>
    <row r="6" spans="2:60" ht="18" customHeight="1" thickBo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"/>
      <c r="S6" s="37" t="s">
        <v>14</v>
      </c>
      <c r="T6" s="38"/>
      <c r="U6" s="23" t="s">
        <v>5</v>
      </c>
      <c r="V6" s="65"/>
      <c r="W6" s="66"/>
      <c r="X6" s="67"/>
      <c r="AB6" s="36"/>
      <c r="AC6" s="36"/>
      <c r="AD6" s="36"/>
      <c r="AE6" s="36"/>
      <c r="AG6" s="37" t="s">
        <v>14</v>
      </c>
      <c r="AH6" s="38"/>
      <c r="AI6" s="23" t="s">
        <v>5</v>
      </c>
      <c r="AJ6" s="40" t="s">
        <v>7</v>
      </c>
      <c r="AK6" s="41"/>
      <c r="AL6" s="42"/>
      <c r="AR6" s="11">
        <f>IF(AND(ISBLANK(V6),COUNTA(V7)=1),V7,"")</f>
      </c>
      <c r="AS6" s="11">
        <f>IF(AND(ISBLANK(V7),COUNTA(V6)=1),V6,"")</f>
      </c>
      <c r="AT6" s="11">
        <f>IF(COUNTA(V6,V7)=2,V6&amp;"　"&amp;V7,"")</f>
      </c>
      <c r="AU6" s="43">
        <f>IF(CONCATENATE(AR6,AS6,AT6)="","","　"&amp;CONCATENATE(AR6,AS6,AT6)&amp;"　様")</f>
      </c>
      <c r="AV6" s="44"/>
      <c r="AW6" s="45"/>
      <c r="AY6" s="11">
        <f>IF(AND(ISBLANK(AJ6),COUNTA(AJ7)=1),AJ7,"")</f>
      </c>
      <c r="AZ6" s="11">
        <f>IF(AND(ISBLANK(AJ7),COUNTA(AJ6)=1),AJ6,"")</f>
      </c>
      <c r="BA6" s="11" t="str">
        <f>IF(COUNTA(AJ6,AJ7)=2,AJ6&amp;"　"&amp;AJ7,"")</f>
        <v>会長　長浜　太郎</v>
      </c>
      <c r="BB6" s="43" t="str">
        <f>IF(CONCATENATE(AY6,AZ6,BA6)="","","　"&amp;CONCATENATE(AY6,AZ6,BA6)&amp;"　様")</f>
        <v>　会長　長浜　太郎　様</v>
      </c>
      <c r="BC6" s="44"/>
      <c r="BD6" s="45"/>
      <c r="BF6" s="40" t="str">
        <f>IF(COUNTA(V5,V6,V7)&gt;=1,AU6,BB6)</f>
        <v>　会長　長浜　太郎　様</v>
      </c>
      <c r="BG6" s="41"/>
      <c r="BH6" s="42"/>
    </row>
    <row r="7" spans="2:39" ht="18" customHeight="1" thickBot="1">
      <c r="B7" s="8"/>
      <c r="C7" s="3" t="str">
        <f>BF5</f>
        <v>記入例町自治会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"/>
      <c r="S7" s="37" t="s">
        <v>15</v>
      </c>
      <c r="T7" s="38"/>
      <c r="U7" s="23" t="s">
        <v>33</v>
      </c>
      <c r="V7" s="65"/>
      <c r="W7" s="66"/>
      <c r="X7" s="67"/>
      <c r="Y7" s="1" t="s">
        <v>2</v>
      </c>
      <c r="Z7" s="21">
        <f>_xlfn.IFERROR(IF(FIND("様",V7,1)&gt;=1,"※氏名の後に「様」を入力していませんか。",""),"")</f>
      </c>
      <c r="AA7" s="2"/>
      <c r="AB7" s="2"/>
      <c r="AC7" s="2"/>
      <c r="AD7" s="2"/>
      <c r="AE7" s="2"/>
      <c r="AF7" s="2"/>
      <c r="AG7" s="37" t="s">
        <v>15</v>
      </c>
      <c r="AH7" s="38"/>
      <c r="AI7" s="23" t="s">
        <v>33</v>
      </c>
      <c r="AJ7" s="40" t="s">
        <v>11</v>
      </c>
      <c r="AK7" s="41"/>
      <c r="AL7" s="42"/>
      <c r="AM7" s="1" t="s">
        <v>2</v>
      </c>
    </row>
    <row r="8" spans="2:22" ht="18" customHeight="1">
      <c r="B8" s="8"/>
      <c r="C8" s="3" t="str">
        <f>BF6</f>
        <v>　会長　長浜　太郎　様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/>
      <c r="V8" s="29" t="s">
        <v>34</v>
      </c>
    </row>
    <row r="9" spans="2:16" ht="18" customHeight="1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/>
    </row>
    <row r="10" spans="2:33" ht="18" customHeight="1" thickBot="1">
      <c r="B10" s="8"/>
      <c r="C10" s="3"/>
      <c r="D10" s="3"/>
      <c r="E10" s="3"/>
      <c r="F10" s="87" t="str">
        <f>AX15</f>
        <v>金　　　　　　　　　　　円</v>
      </c>
      <c r="G10" s="88"/>
      <c r="H10" s="88"/>
      <c r="I10" s="88"/>
      <c r="J10" s="88"/>
      <c r="K10" s="88"/>
      <c r="L10" s="88"/>
      <c r="M10" s="3"/>
      <c r="N10" s="3"/>
      <c r="O10" s="3"/>
      <c r="P10" s="9"/>
      <c r="S10" s="1" t="s">
        <v>43</v>
      </c>
      <c r="AG10" s="1" t="s">
        <v>43</v>
      </c>
    </row>
    <row r="11" spans="2:66" ht="18" customHeight="1" thickBot="1">
      <c r="B11" s="8"/>
      <c r="C11" s="3"/>
      <c r="D11" s="3"/>
      <c r="E11" s="3"/>
      <c r="F11" s="89"/>
      <c r="G11" s="89"/>
      <c r="H11" s="89"/>
      <c r="I11" s="89"/>
      <c r="J11" s="89"/>
      <c r="K11" s="89"/>
      <c r="L11" s="89"/>
      <c r="M11" s="3"/>
      <c r="N11" s="3"/>
      <c r="O11" s="3"/>
      <c r="P11" s="9"/>
      <c r="S11" s="37" t="s">
        <v>1</v>
      </c>
      <c r="T11" s="38"/>
      <c r="U11" s="23" t="s">
        <v>6</v>
      </c>
      <c r="V11" s="81"/>
      <c r="W11" s="82"/>
      <c r="X11" s="82"/>
      <c r="Y11" s="82"/>
      <c r="Z11" s="82"/>
      <c r="AA11" s="83"/>
      <c r="AB11" s="5"/>
      <c r="AC11" s="5"/>
      <c r="AD11" s="5"/>
      <c r="AE11" s="5"/>
      <c r="AF11" s="5"/>
      <c r="AG11" s="37" t="s">
        <v>1</v>
      </c>
      <c r="AH11" s="38"/>
      <c r="AI11" s="23" t="s">
        <v>6</v>
      </c>
      <c r="AJ11" s="39" t="s">
        <v>9</v>
      </c>
      <c r="AK11" s="39"/>
      <c r="AL11" s="39"/>
      <c r="AM11" s="39"/>
      <c r="AN11" s="39"/>
      <c r="AO11" s="39"/>
      <c r="AR11" s="40">
        <f>IF(COUNTA(V12,V13)=0,V11,V11)</f>
        <v>0</v>
      </c>
      <c r="AS11" s="41"/>
      <c r="AT11" s="41"/>
      <c r="AU11" s="39">
        <f>IF(AR11=0,"",AR11)</f>
      </c>
      <c r="AV11" s="39"/>
      <c r="AW11" s="39"/>
      <c r="AY11" s="40" t="str">
        <f>IF(COUNTA(AJ12,AJ13)=0,AJ11,AJ11)</f>
        <v>記入例町まるごと保全会</v>
      </c>
      <c r="AZ11" s="41"/>
      <c r="BA11" s="41"/>
      <c r="BB11" s="51"/>
      <c r="BF11" s="40" t="str">
        <f>IF(COUNTA(V11,V12,V13)&gt;=1,AU11,AY11)</f>
        <v>記入例町まるごと保全会</v>
      </c>
      <c r="BG11" s="41"/>
      <c r="BH11" s="42"/>
      <c r="BJ11" s="12">
        <f>LEN(BF11)</f>
        <v>11</v>
      </c>
      <c r="BK11" s="12">
        <f>IF(BJ11&lt;BJ12,BJ12-BJ11,0)</f>
        <v>0</v>
      </c>
      <c r="BL11" s="12">
        <f>IF(BK11=0,"",REPT("　",BK11))</f>
      </c>
      <c r="BM11" s="19" t="str">
        <f>BF11&amp;BL11</f>
        <v>記入例町まるごと保全会</v>
      </c>
      <c r="BN11" s="12">
        <f>IF(COUNTA(V12,V13)&gt;=1,"",IF(BF11=AY11,"","印"))</f>
      </c>
    </row>
    <row r="12" spans="2:66" ht="18" customHeight="1" thickBo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S12" s="37" t="s">
        <v>14</v>
      </c>
      <c r="T12" s="38"/>
      <c r="U12" s="23" t="s">
        <v>5</v>
      </c>
      <c r="V12" s="65"/>
      <c r="W12" s="66"/>
      <c r="X12" s="67"/>
      <c r="Y12" s="25"/>
      <c r="Z12" s="26"/>
      <c r="AA12" s="26"/>
      <c r="AG12" s="37" t="s">
        <v>14</v>
      </c>
      <c r="AH12" s="38"/>
      <c r="AI12" s="23" t="s">
        <v>5</v>
      </c>
      <c r="AJ12" s="40" t="s">
        <v>7</v>
      </c>
      <c r="AK12" s="41"/>
      <c r="AL12" s="42"/>
      <c r="AR12" s="11">
        <f>IF(AND(ISBLANK(V12),COUNTA(V13)=1),V13,"")</f>
      </c>
      <c r="AS12" s="11">
        <f>IF(AND(ISBLANK(V13),COUNTA(V12)=1),V12,"")</f>
      </c>
      <c r="AT12" s="11">
        <f>IF(COUNTA(V12,V13)=2,V12&amp;"　"&amp;V13,"")</f>
      </c>
      <c r="AU12" s="43">
        <f>IF(CONCATENATE(AR12,AS12,AT12)="","","　"&amp;CONCATENATE(AR12,AS12,AT12))</f>
      </c>
      <c r="AV12" s="44"/>
      <c r="AW12" s="45"/>
      <c r="AY12" s="11">
        <f>IF(AND(ISBLANK(AJ12),COUNTA(AJ13)=1),AJ13,"")</f>
      </c>
      <c r="AZ12" s="11">
        <f>IF(AND(ISBLANK(AJ13),COUNTA(AJ12)=1),AJ12,"")</f>
      </c>
      <c r="BA12" s="11" t="str">
        <f>IF(COUNTA(AJ12,AJ13)=2,AJ12&amp;"　"&amp;AJ13,"")</f>
        <v>会長　記入例　守</v>
      </c>
      <c r="BB12" s="43" t="str">
        <f>IF(CONCATENATE(AY12,AZ12,BA12)="","","　"&amp;CONCATENATE(AY12,AZ12,BA12))</f>
        <v>　会長　記入例　守</v>
      </c>
      <c r="BC12" s="44"/>
      <c r="BD12" s="45"/>
      <c r="BF12" s="40" t="str">
        <f>IF(COUNTA(V11,V12,V13)&gt;=1,AU12,BB12)</f>
        <v>　会長　記入例　守</v>
      </c>
      <c r="BG12" s="41"/>
      <c r="BH12" s="42"/>
      <c r="BJ12" s="12">
        <f>LEN(BF12)</f>
        <v>9</v>
      </c>
      <c r="BK12" s="12">
        <f>IF(BJ12&lt;BJ11,BJ11-BJ12,0)</f>
        <v>2</v>
      </c>
      <c r="BL12" s="12" t="str">
        <f>IF(BK12=0,"",REPT("　",BK12))</f>
        <v>　　</v>
      </c>
      <c r="BM12" s="19" t="str">
        <f>BF12&amp;BL12</f>
        <v>　会長　記入例　守　　</v>
      </c>
      <c r="BN12" s="12" t="str">
        <f>IF(COUNTA(V12,V13)&gt;=1,"印",IF(BF12=BB12,"印",""))</f>
        <v>印</v>
      </c>
    </row>
    <row r="13" spans="2:38" ht="18" customHeight="1" thickBot="1">
      <c r="B13" s="8"/>
      <c r="C13" s="3"/>
      <c r="D13" s="3"/>
      <c r="E13" s="3" t="str">
        <f>"上記金額、"&amp;AU17&amp;"として確かに受領しました。"</f>
        <v>上記金額、寄付金として確かに受領しました。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9"/>
      <c r="S13" s="37" t="s">
        <v>15</v>
      </c>
      <c r="T13" s="38"/>
      <c r="U13" s="23" t="s">
        <v>5</v>
      </c>
      <c r="V13" s="65"/>
      <c r="W13" s="66"/>
      <c r="X13" s="67"/>
      <c r="Y13" s="27"/>
      <c r="Z13" s="28"/>
      <c r="AA13" s="28"/>
      <c r="AG13" s="37" t="s">
        <v>15</v>
      </c>
      <c r="AH13" s="38"/>
      <c r="AI13" s="23" t="s">
        <v>5</v>
      </c>
      <c r="AJ13" s="40" t="s">
        <v>8</v>
      </c>
      <c r="AK13" s="41"/>
      <c r="AL13" s="42"/>
    </row>
    <row r="14" spans="2:16" ht="18" customHeight="1" thickBo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/>
    </row>
    <row r="15" spans="2:52" ht="18" customHeight="1" thickBot="1">
      <c r="B15" s="8"/>
      <c r="C15" s="3"/>
      <c r="D15" s="3"/>
      <c r="E15" s="56"/>
      <c r="F15" s="56"/>
      <c r="G15" s="17"/>
      <c r="H15" s="5"/>
      <c r="I15" s="5"/>
      <c r="J15" s="3"/>
      <c r="K15" s="3"/>
      <c r="L15" s="3"/>
      <c r="M15" s="3"/>
      <c r="N15" s="3"/>
      <c r="O15" s="3"/>
      <c r="P15" s="9"/>
      <c r="S15" s="55" t="s">
        <v>16</v>
      </c>
      <c r="T15" s="56"/>
      <c r="U15" s="23" t="s">
        <v>6</v>
      </c>
      <c r="V15" s="62"/>
      <c r="W15" s="63"/>
      <c r="X15" s="64"/>
      <c r="Y15" s="1" t="s">
        <v>3</v>
      </c>
      <c r="AG15" s="55" t="s">
        <v>16</v>
      </c>
      <c r="AH15" s="56"/>
      <c r="AI15" s="23" t="s">
        <v>6</v>
      </c>
      <c r="AJ15" s="57" t="s">
        <v>13</v>
      </c>
      <c r="AK15" s="57"/>
      <c r="AL15" s="57"/>
      <c r="AM15" s="1" t="s">
        <v>3</v>
      </c>
      <c r="AR15" s="52" t="str">
        <f>IF(COUNTA(V15)=0,AJ15,V15)</f>
        <v>　　　　　　　　　　　</v>
      </c>
      <c r="AS15" s="53"/>
      <c r="AT15" s="53"/>
      <c r="AU15" s="52" t="str">
        <f>WIDECHAR(TEXT(AR15,"#,###"))</f>
        <v>　　　　　　　　　　　</v>
      </c>
      <c r="AV15" s="53"/>
      <c r="AW15" s="54"/>
      <c r="AX15" s="52" t="str">
        <f>"金"&amp;AU15&amp;"円"</f>
        <v>金　　　　　　　　　　　円</v>
      </c>
      <c r="AY15" s="53"/>
      <c r="AZ15" s="54"/>
    </row>
    <row r="16" spans="2:38" ht="18" customHeight="1" thickBot="1"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"/>
      <c r="V16" s="2"/>
      <c r="W16" s="2"/>
      <c r="X16" s="2"/>
      <c r="AJ16" s="2"/>
      <c r="AK16" s="2"/>
      <c r="AL16" s="2"/>
    </row>
    <row r="17" spans="2:49" ht="18" customHeight="1" thickBot="1">
      <c r="B17" s="8"/>
      <c r="C17" s="3"/>
      <c r="D17" s="16" t="str">
        <f>AU19</f>
        <v>令和　　年　　月　　日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"/>
      <c r="S17" s="55" t="s">
        <v>27</v>
      </c>
      <c r="T17" s="56"/>
      <c r="U17" s="23" t="s">
        <v>6</v>
      </c>
      <c r="V17" s="90" t="s">
        <v>28</v>
      </c>
      <c r="W17" s="91"/>
      <c r="X17" s="92"/>
      <c r="Y17" s="1" t="s">
        <v>35</v>
      </c>
      <c r="Z17" s="22"/>
      <c r="AG17" s="55" t="s">
        <v>27</v>
      </c>
      <c r="AH17" s="56"/>
      <c r="AI17" s="23" t="s">
        <v>6</v>
      </c>
      <c r="AJ17" s="93" t="s">
        <v>29</v>
      </c>
      <c r="AK17" s="94"/>
      <c r="AL17" s="95"/>
      <c r="AR17" s="46" t="str">
        <f>IF(COUNTA(V17)=0,AJ17,V17)</f>
        <v>寄付金</v>
      </c>
      <c r="AS17" s="47"/>
      <c r="AT17" s="47"/>
      <c r="AU17" s="39" t="str">
        <f>IF(AR17=0,"",AR17)</f>
        <v>寄付金</v>
      </c>
      <c r="AV17" s="39"/>
      <c r="AW17" s="39"/>
    </row>
    <row r="18" spans="2:16" ht="18" customHeight="1" thickBo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4" t="str">
        <f>BM11</f>
        <v>記入例町まるごと保全会</v>
      </c>
      <c r="N18" s="3"/>
      <c r="O18" s="18">
        <f>BN11</f>
      </c>
      <c r="P18" s="9"/>
    </row>
    <row r="19" spans="2:49" ht="18" customHeight="1" thickBot="1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tr">
        <f>BM12</f>
        <v>　会長　記入例　守　　</v>
      </c>
      <c r="N19" s="3"/>
      <c r="O19" s="3" t="str">
        <f>BN12</f>
        <v>印</v>
      </c>
      <c r="P19" s="9"/>
      <c r="S19" s="55" t="s">
        <v>30</v>
      </c>
      <c r="T19" s="56"/>
      <c r="U19" s="23" t="s">
        <v>6</v>
      </c>
      <c r="V19" s="84" t="s">
        <v>66</v>
      </c>
      <c r="W19" s="85"/>
      <c r="X19" s="86"/>
      <c r="Y19" s="33" t="str">
        <f>"※今は"&amp;TEXT(AJ19,"ggge")&amp;"（"&amp;TEXT(AJ19,"yyyy")&amp;"）年"&amp;"です。"</f>
        <v>※今は令和1（2019）年です。</v>
      </c>
      <c r="Z19" s="20"/>
      <c r="AA19" s="20"/>
      <c r="AB19" s="20"/>
      <c r="AC19" s="20"/>
      <c r="AD19" s="20"/>
      <c r="AE19" s="20"/>
      <c r="AF19" s="20"/>
      <c r="AG19" s="55" t="s">
        <v>30</v>
      </c>
      <c r="AH19" s="56"/>
      <c r="AI19" s="23" t="s">
        <v>6</v>
      </c>
      <c r="AJ19" s="58">
        <f ca="1">TODAY()</f>
        <v>43742</v>
      </c>
      <c r="AK19" s="59"/>
      <c r="AL19" s="60"/>
      <c r="AR19" s="46" t="str">
        <f>IF(COUNTA(V19)=0,AJ19,V19)</f>
        <v>令和　　年　　月　　日</v>
      </c>
      <c r="AS19" s="47"/>
      <c r="AT19" s="47"/>
      <c r="AU19" s="48" t="str">
        <f>WIDECHAR(TEXT(AR19,"ggge年m月d日"))</f>
        <v>令和　　年　　月　　日</v>
      </c>
      <c r="AV19" s="49"/>
      <c r="AW19" s="50"/>
    </row>
    <row r="20" spans="2:22" ht="18" customHeight="1" thickBot="1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3"/>
      <c r="P20" s="9"/>
      <c r="V20" s="34" t="s">
        <v>50</v>
      </c>
    </row>
    <row r="21" spans="2:28" ht="18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S21" s="72" t="s">
        <v>49</v>
      </c>
      <c r="T21" s="73"/>
      <c r="U21" s="73"/>
      <c r="V21" s="73"/>
      <c r="W21" s="73"/>
      <c r="X21" s="73"/>
      <c r="Y21" s="73"/>
      <c r="Z21" s="73"/>
      <c r="AA21" s="73"/>
      <c r="AB21" s="74"/>
    </row>
    <row r="22" spans="19:28" ht="18" customHeight="1">
      <c r="S22" s="75"/>
      <c r="T22" s="76"/>
      <c r="U22" s="76"/>
      <c r="V22" s="76"/>
      <c r="W22" s="76"/>
      <c r="X22" s="76"/>
      <c r="Y22" s="76"/>
      <c r="Z22" s="76"/>
      <c r="AA22" s="76"/>
      <c r="AB22" s="77"/>
    </row>
    <row r="23" spans="19:28" ht="18" customHeight="1">
      <c r="S23" s="75"/>
      <c r="T23" s="76"/>
      <c r="U23" s="76"/>
      <c r="V23" s="76"/>
      <c r="W23" s="76"/>
      <c r="X23" s="76"/>
      <c r="Y23" s="76"/>
      <c r="Z23" s="76"/>
      <c r="AA23" s="76"/>
      <c r="AB23" s="77"/>
    </row>
    <row r="24" spans="1:28" ht="18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S24" s="78"/>
      <c r="T24" s="79"/>
      <c r="U24" s="79"/>
      <c r="V24" s="79"/>
      <c r="W24" s="79"/>
      <c r="X24" s="79"/>
      <c r="Y24" s="79"/>
      <c r="Z24" s="79"/>
      <c r="AA24" s="79"/>
      <c r="AB24" s="80"/>
    </row>
  </sheetData>
  <sheetProtection/>
  <mergeCells count="64">
    <mergeCell ref="BF11:BH11"/>
    <mergeCell ref="AY5:BB5"/>
    <mergeCell ref="BF5:BH5"/>
    <mergeCell ref="AU6:AW6"/>
    <mergeCell ref="BB6:BD6"/>
    <mergeCell ref="BF6:BH6"/>
    <mergeCell ref="O2:O3"/>
    <mergeCell ref="P2:P3"/>
    <mergeCell ref="AU11:AW11"/>
    <mergeCell ref="AY11:BB11"/>
    <mergeCell ref="BB12:BD12"/>
    <mergeCell ref="AU5:AW5"/>
    <mergeCell ref="BF12:BH12"/>
    <mergeCell ref="S11:T11"/>
    <mergeCell ref="V11:AA11"/>
    <mergeCell ref="AG11:AH11"/>
    <mergeCell ref="AJ11:AO11"/>
    <mergeCell ref="AR11:AT11"/>
    <mergeCell ref="S12:T12"/>
    <mergeCell ref="V12:X12"/>
    <mergeCell ref="AG12:AH12"/>
    <mergeCell ref="AJ12:AL12"/>
    <mergeCell ref="F10:L11"/>
    <mergeCell ref="S5:T5"/>
    <mergeCell ref="V5:AA5"/>
    <mergeCell ref="AG5:AH5"/>
    <mergeCell ref="AJ5:AO5"/>
    <mergeCell ref="G4:K5"/>
    <mergeCell ref="S7:T7"/>
    <mergeCell ref="V7:X7"/>
    <mergeCell ref="AG7:AH7"/>
    <mergeCell ref="AJ7:AL7"/>
    <mergeCell ref="AU17:AW17"/>
    <mergeCell ref="S15:T15"/>
    <mergeCell ref="V15:X15"/>
    <mergeCell ref="AG15:AH15"/>
    <mergeCell ref="AJ15:AL15"/>
    <mergeCell ref="AR15:AT15"/>
    <mergeCell ref="E15:F15"/>
    <mergeCell ref="S17:T17"/>
    <mergeCell ref="V17:X17"/>
    <mergeCell ref="AG17:AH17"/>
    <mergeCell ref="AJ17:AL17"/>
    <mergeCell ref="AR17:AT17"/>
    <mergeCell ref="S13:T13"/>
    <mergeCell ref="V13:X13"/>
    <mergeCell ref="AG13:AH13"/>
    <mergeCell ref="AJ13:AL13"/>
    <mergeCell ref="AX15:AZ15"/>
    <mergeCell ref="S6:T6"/>
    <mergeCell ref="V6:X6"/>
    <mergeCell ref="AG6:AH6"/>
    <mergeCell ref="AJ6:AL6"/>
    <mergeCell ref="AU12:AW12"/>
    <mergeCell ref="AU19:AW19"/>
    <mergeCell ref="AB5:AE6"/>
    <mergeCell ref="S21:AB24"/>
    <mergeCell ref="S19:T19"/>
    <mergeCell ref="V19:X19"/>
    <mergeCell ref="AG19:AH19"/>
    <mergeCell ref="AJ19:AL19"/>
    <mergeCell ref="AR19:AT19"/>
    <mergeCell ref="AU15:AW15"/>
    <mergeCell ref="AR5:AT5"/>
  </mergeCells>
  <dataValidations count="7">
    <dataValidation allowBlank="1" showInputMessage="1" prompt="相手（自治会等）の正式名称を入力&#10;※略称不可&#10;※「様」は入力不要" sqref="V5:AA5"/>
    <dataValidation allowBlank="1" showInputMessage="1" prompt="まるごとの「活動組織」の正式名称を入力&#10;※略称不可" sqref="V11:AA11"/>
    <dataValidation type="list" allowBlank="1" showInputMessage="1" sqref="V6:X6">
      <formula1>"会長,代表,委員長"</formula1>
    </dataValidation>
    <dataValidation type="list" allowBlank="1" showInputMessage="1" sqref="V12:X12">
      <formula1>"会長,代表,委員長,会計"</formula1>
    </dataValidation>
    <dataValidation errorStyle="warning" allowBlank="1" showInputMessage="1" prompt="「様」は入力不要" sqref="V7:X7"/>
    <dataValidation type="whole" operator="greaterThanOrEqual" allowBlank="1" showInputMessage="1" showErrorMessage="1" prompt="数値のみ入力&#10;「金」、「円」は入力不要" sqref="V15:X15">
      <formula1>0</formula1>
    </dataValidation>
    <dataValidation type="list" allowBlank="1" showInputMessage="1" sqref="V17:X17">
      <formula1>"寄付金,補てん金"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6"/>
  <sheetViews>
    <sheetView view="pageBreakPreview" zoomScaleSheetLayoutView="100" zoomScalePageLayoutView="0" workbookViewId="0" topLeftCell="A1">
      <selection activeCell="V5" sqref="V5:AA5"/>
    </sheetView>
  </sheetViews>
  <sheetFormatPr defaultColWidth="5.57421875" defaultRowHeight="18" customHeight="1"/>
  <cols>
    <col min="1" max="1" width="2.57421875" style="1" customWidth="1"/>
    <col min="2" max="16" width="5.57421875" style="1" customWidth="1"/>
    <col min="17" max="17" width="2.57421875" style="1" customWidth="1"/>
    <col min="18" max="19" width="5.57421875" style="1" customWidth="1"/>
    <col min="20" max="20" width="5.57421875" style="3" customWidth="1"/>
    <col min="21" max="21" width="7.421875" style="3" bestFit="1" customWidth="1"/>
    <col min="22" max="32" width="5.57421875" style="1" customWidth="1"/>
    <col min="33" max="33" width="0" style="1" hidden="1" customWidth="1"/>
    <col min="34" max="34" width="0" style="3" hidden="1" customWidth="1"/>
    <col min="35" max="35" width="7.421875" style="3" hidden="1" customWidth="1"/>
    <col min="36" max="43" width="0" style="1" hidden="1" customWidth="1"/>
    <col min="44" max="44" width="5.57421875" style="1" hidden="1" customWidth="1"/>
    <col min="45" max="46" width="0" style="1" hidden="1" customWidth="1"/>
    <col min="47" max="48" width="5.57421875" style="1" hidden="1" customWidth="1"/>
    <col min="49" max="66" width="0" style="1" hidden="1" customWidth="1"/>
    <col min="67" max="16384" width="5.57421875" style="1" customWidth="1"/>
  </cols>
  <sheetData>
    <row r="1" ht="18" customHeight="1">
      <c r="S1" s="30" t="s">
        <v>51</v>
      </c>
    </row>
    <row r="2" spans="2:19" ht="18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8" t="s">
        <v>64</v>
      </c>
      <c r="P2" s="70"/>
      <c r="S2" s="31" t="s">
        <v>12</v>
      </c>
    </row>
    <row r="3" spans="2:16" ht="18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9"/>
      <c r="P3" s="71"/>
    </row>
    <row r="4" spans="2:33" ht="18" customHeight="1" thickBot="1">
      <c r="B4" s="8"/>
      <c r="C4" s="3"/>
      <c r="D4" s="3"/>
      <c r="E4" s="3"/>
      <c r="F4" s="3"/>
      <c r="G4" s="61" t="s">
        <v>19</v>
      </c>
      <c r="H4" s="61"/>
      <c r="I4" s="61"/>
      <c r="J4" s="61"/>
      <c r="K4" s="61"/>
      <c r="L4" s="10"/>
      <c r="M4" s="3"/>
      <c r="N4" s="3"/>
      <c r="O4" s="3"/>
      <c r="P4" s="9"/>
      <c r="S4" s="1" t="s">
        <v>53</v>
      </c>
      <c r="AG4" s="1" t="s">
        <v>41</v>
      </c>
    </row>
    <row r="5" spans="2:60" ht="18" customHeight="1" thickBot="1">
      <c r="B5" s="8"/>
      <c r="C5" s="3"/>
      <c r="D5" s="3"/>
      <c r="E5" s="3"/>
      <c r="F5" s="10"/>
      <c r="G5" s="61"/>
      <c r="H5" s="61"/>
      <c r="I5" s="61"/>
      <c r="J5" s="61"/>
      <c r="K5" s="61"/>
      <c r="L5" s="10"/>
      <c r="M5" s="3"/>
      <c r="N5" s="3"/>
      <c r="O5" s="3"/>
      <c r="P5" s="9"/>
      <c r="S5" s="37" t="s">
        <v>1</v>
      </c>
      <c r="T5" s="38"/>
      <c r="U5" s="23" t="s">
        <v>6</v>
      </c>
      <c r="V5" s="81"/>
      <c r="W5" s="82"/>
      <c r="X5" s="82"/>
      <c r="Y5" s="82"/>
      <c r="Z5" s="82"/>
      <c r="AA5" s="83"/>
      <c r="AB5" s="36">
        <f>_xlfn.IFERROR(IF(FIND("様",V5,1)&gt;=1,"※組織名の後に「様」を入力していませんか。",""),"")</f>
      </c>
      <c r="AC5" s="36"/>
      <c r="AD5" s="36"/>
      <c r="AE5" s="36"/>
      <c r="AF5" s="5"/>
      <c r="AG5" s="37" t="s">
        <v>1</v>
      </c>
      <c r="AH5" s="38"/>
      <c r="AI5" s="23" t="s">
        <v>6</v>
      </c>
      <c r="AJ5" s="39" t="s">
        <v>20</v>
      </c>
      <c r="AK5" s="39"/>
      <c r="AL5" s="39"/>
      <c r="AM5" s="39"/>
      <c r="AN5" s="39"/>
      <c r="AO5" s="39"/>
      <c r="AR5" s="40" t="str">
        <f>IF(COUNTA(V6,V7)=0,V5&amp;"　様",V5)</f>
        <v>　様</v>
      </c>
      <c r="AS5" s="41"/>
      <c r="AT5" s="41"/>
      <c r="AU5" s="39" t="str">
        <f>IF(AR5=0,"",AR5)</f>
        <v>　様</v>
      </c>
      <c r="AV5" s="39"/>
      <c r="AW5" s="39"/>
      <c r="AY5" s="40" t="str">
        <f>IF(COUNTA(AJ6,AJ7)=0,AJ5&amp;"　様",AJ5)</f>
        <v>記入例町まるごと保全会</v>
      </c>
      <c r="AZ5" s="41"/>
      <c r="BA5" s="41"/>
      <c r="BB5" s="51"/>
      <c r="BF5" s="40" t="str">
        <f>IF(COUNTA(V5,V6,V7)&gt;=1,AU5,AY5)</f>
        <v>記入例町まるごと保全会</v>
      </c>
      <c r="BG5" s="41"/>
      <c r="BH5" s="42"/>
    </row>
    <row r="6" spans="2:60" ht="18" customHeight="1" thickBo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"/>
      <c r="S6" s="37" t="s">
        <v>14</v>
      </c>
      <c r="T6" s="38"/>
      <c r="U6" s="23" t="s">
        <v>5</v>
      </c>
      <c r="V6" s="65"/>
      <c r="W6" s="66"/>
      <c r="X6" s="67"/>
      <c r="AB6" s="36"/>
      <c r="AC6" s="36"/>
      <c r="AD6" s="36"/>
      <c r="AE6" s="36"/>
      <c r="AG6" s="37" t="s">
        <v>14</v>
      </c>
      <c r="AH6" s="38"/>
      <c r="AI6" s="23" t="s">
        <v>5</v>
      </c>
      <c r="AJ6" s="40" t="s">
        <v>7</v>
      </c>
      <c r="AK6" s="41"/>
      <c r="AL6" s="42"/>
      <c r="AR6" s="11">
        <f>IF(AND(ISBLANK(V6),COUNTA(V7)=1),V7,"")</f>
      </c>
      <c r="AS6" s="11">
        <f>IF(AND(ISBLANK(V7),COUNTA(V6)=1),V6,"")</f>
      </c>
      <c r="AT6" s="11">
        <f>IF(COUNTA(V6,V7)=2,V6&amp;"　"&amp;V7,"")</f>
      </c>
      <c r="AU6" s="43">
        <f>IF(CONCATENATE(AR6,AS6,AT6)="","","　"&amp;CONCATENATE(AR6,AS6,AT6)&amp;"　様")</f>
      </c>
      <c r="AV6" s="44"/>
      <c r="AW6" s="45"/>
      <c r="AY6" s="11">
        <f>IF(AND(ISBLANK(AJ6),COUNTA(AJ7)=1),AJ7,"")</f>
      </c>
      <c r="AZ6" s="11">
        <f>IF(AND(ISBLANK(AJ7),COUNTA(AJ6)=1),AJ6,"")</f>
      </c>
      <c r="BA6" s="11" t="str">
        <f>IF(COUNTA(AJ6,AJ7)=2,AJ6&amp;"　"&amp;AJ7,"")</f>
        <v>会長　記入例　守</v>
      </c>
      <c r="BB6" s="43" t="str">
        <f>IF(CONCATENATE(AY6,AZ6,BA6)="","","　"&amp;CONCATENATE(AY6,AZ6,BA6)&amp;"　様")</f>
        <v>　会長　記入例　守　様</v>
      </c>
      <c r="BC6" s="44"/>
      <c r="BD6" s="45"/>
      <c r="BF6" s="40" t="str">
        <f>IF(COUNTA(V5,V6,V7)&gt;=1,AU6,BB6)</f>
        <v>　会長　記入例　守　様</v>
      </c>
      <c r="BG6" s="41"/>
      <c r="BH6" s="42"/>
    </row>
    <row r="7" spans="2:39" ht="18" customHeight="1" thickBot="1">
      <c r="B7" s="8"/>
      <c r="C7" s="3" t="str">
        <f>BF5</f>
        <v>記入例町まるごと保全会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"/>
      <c r="S7" s="37" t="s">
        <v>15</v>
      </c>
      <c r="T7" s="38"/>
      <c r="U7" s="23" t="s">
        <v>5</v>
      </c>
      <c r="V7" s="65"/>
      <c r="W7" s="66"/>
      <c r="X7" s="67"/>
      <c r="Y7" s="1" t="s">
        <v>2</v>
      </c>
      <c r="Z7" s="21">
        <f>_xlfn.IFERROR(IF(FIND("様",V7,1)&gt;=1,"※氏名の後に「様」を入力していませんか。",""),"")</f>
      </c>
      <c r="AA7" s="2"/>
      <c r="AB7" s="2"/>
      <c r="AC7" s="2"/>
      <c r="AD7" s="2"/>
      <c r="AE7" s="2"/>
      <c r="AF7" s="2"/>
      <c r="AG7" s="37" t="s">
        <v>15</v>
      </c>
      <c r="AH7" s="38"/>
      <c r="AI7" s="23" t="s">
        <v>5</v>
      </c>
      <c r="AJ7" s="40" t="s">
        <v>22</v>
      </c>
      <c r="AK7" s="41"/>
      <c r="AL7" s="42"/>
      <c r="AM7" s="1" t="s">
        <v>2</v>
      </c>
    </row>
    <row r="8" spans="2:16" ht="18" customHeight="1">
      <c r="B8" s="8"/>
      <c r="C8" s="3" t="str">
        <f>BF6</f>
        <v>　会長　記入例　守　様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/>
    </row>
    <row r="9" spans="2:33" ht="18" customHeight="1" thickBot="1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/>
      <c r="S9" s="1" t="s">
        <v>54</v>
      </c>
      <c r="AG9" s="1" t="s">
        <v>42</v>
      </c>
    </row>
    <row r="10" spans="2:66" ht="18" customHeight="1" thickBot="1">
      <c r="B10" s="8"/>
      <c r="C10" s="3"/>
      <c r="D10" s="3"/>
      <c r="E10" s="3"/>
      <c r="F10" s="87" t="str">
        <f>AX15</f>
        <v>金　　　　　　　　　　　円</v>
      </c>
      <c r="G10" s="88"/>
      <c r="H10" s="88"/>
      <c r="I10" s="88"/>
      <c r="J10" s="88"/>
      <c r="K10" s="88"/>
      <c r="L10" s="88"/>
      <c r="M10" s="3"/>
      <c r="N10" s="3"/>
      <c r="O10" s="3"/>
      <c r="P10" s="9"/>
      <c r="S10" s="37" t="s">
        <v>1</v>
      </c>
      <c r="T10" s="38"/>
      <c r="U10" s="23" t="s">
        <v>32</v>
      </c>
      <c r="V10" s="81"/>
      <c r="W10" s="82"/>
      <c r="X10" s="82"/>
      <c r="Y10" s="82"/>
      <c r="Z10" s="82"/>
      <c r="AA10" s="83"/>
      <c r="AB10" s="5"/>
      <c r="AC10" s="5"/>
      <c r="AD10" s="5"/>
      <c r="AE10" s="5"/>
      <c r="AF10" s="5"/>
      <c r="AG10" s="37" t="s">
        <v>1</v>
      </c>
      <c r="AH10" s="38"/>
      <c r="AI10" s="23" t="s">
        <v>6</v>
      </c>
      <c r="AJ10" s="39" t="s">
        <v>20</v>
      </c>
      <c r="AK10" s="39"/>
      <c r="AL10" s="39"/>
      <c r="AM10" s="39"/>
      <c r="AN10" s="39"/>
      <c r="AO10" s="39"/>
      <c r="AR10" s="40">
        <f>IF(COUNTA(V11,V12)=0,V10,V10)</f>
        <v>0</v>
      </c>
      <c r="AS10" s="41"/>
      <c r="AT10" s="41"/>
      <c r="AU10" s="39">
        <f>IF(AR10=0,"",AR10)</f>
      </c>
      <c r="AV10" s="39"/>
      <c r="AW10" s="39"/>
      <c r="AY10" s="40" t="str">
        <f>IF(COUNTA(AJ11,AJ12)=0,AJ10,AJ10)</f>
        <v>記入例町まるごと保全会</v>
      </c>
      <c r="AZ10" s="41"/>
      <c r="BA10" s="41"/>
      <c r="BB10" s="51"/>
      <c r="BF10" s="40" t="str">
        <f>IF(COUNTA(V10,V11,V12)&gt;=1,AU10,AY10)</f>
        <v>記入例町まるごと保全会</v>
      </c>
      <c r="BG10" s="41"/>
      <c r="BH10" s="42"/>
      <c r="BJ10" s="12">
        <f>LEN(BF10)</f>
        <v>11</v>
      </c>
      <c r="BK10" s="12">
        <f>IF(BJ10&lt;BJ11,BJ11-BJ10,0)</f>
        <v>0</v>
      </c>
      <c r="BL10" s="12">
        <f>IF(BK10=0,"",REPT("　",BK10))</f>
      </c>
      <c r="BM10" s="19" t="str">
        <f>BF10&amp;BL10</f>
        <v>記入例町まるごと保全会</v>
      </c>
      <c r="BN10" s="12">
        <f>IF(COUNTA(V11,V12)&gt;=1,"",IF(BF10=AY10,"","印"))</f>
      </c>
    </row>
    <row r="11" spans="2:66" ht="18" customHeight="1" thickBot="1">
      <c r="B11" s="8"/>
      <c r="C11" s="3"/>
      <c r="D11" s="3"/>
      <c r="E11" s="3"/>
      <c r="F11" s="89"/>
      <c r="G11" s="89"/>
      <c r="H11" s="89"/>
      <c r="I11" s="89"/>
      <c r="J11" s="89"/>
      <c r="K11" s="89"/>
      <c r="L11" s="89"/>
      <c r="M11" s="3"/>
      <c r="N11" s="3"/>
      <c r="O11" s="3"/>
      <c r="P11" s="9"/>
      <c r="S11" s="37" t="s">
        <v>14</v>
      </c>
      <c r="T11" s="38"/>
      <c r="U11" s="23" t="s">
        <v>5</v>
      </c>
      <c r="V11" s="65"/>
      <c r="W11" s="66"/>
      <c r="X11" s="67"/>
      <c r="AG11" s="37" t="s">
        <v>14</v>
      </c>
      <c r="AH11" s="38"/>
      <c r="AI11" s="23" t="s">
        <v>5</v>
      </c>
      <c r="AJ11" s="40" t="s">
        <v>56</v>
      </c>
      <c r="AK11" s="41"/>
      <c r="AL11" s="42"/>
      <c r="AR11" s="11">
        <f>IF(AND(ISBLANK(V11),COUNTA(V12)=1),V12,"")</f>
      </c>
      <c r="AS11" s="11">
        <f>IF(AND(ISBLANK(V12),COUNTA(V11)=1),V11,"")</f>
      </c>
      <c r="AT11" s="11">
        <f>IF(COUNTA(V11,V12)=2,V11&amp;"　"&amp;V12,"")</f>
      </c>
      <c r="AU11" s="43">
        <f>IF(CONCATENATE(AR11,AS11,AT11)="","","　"&amp;CONCATENATE(AR11,AS11,AT11))</f>
      </c>
      <c r="AV11" s="44"/>
      <c r="AW11" s="45"/>
      <c r="AY11" s="11">
        <f>IF(AND(ISBLANK(AJ11),COUNTA(AJ12)=1),AJ12,"")</f>
      </c>
      <c r="AZ11" s="11">
        <f>IF(AND(ISBLANK(AJ12),COUNTA(AJ11)=1),AJ11,"")</f>
      </c>
      <c r="BA11" s="11" t="str">
        <f>IF(COUNTA(AJ11,AJ12)=2,AJ11&amp;"　"&amp;AJ12,"")</f>
        <v>会計　湖北　花子</v>
      </c>
      <c r="BB11" s="43" t="str">
        <f>IF(CONCATENATE(AY11,AZ11,BA11)="","","　"&amp;CONCATENATE(AY11,AZ11,BA11))</f>
        <v>　会計　湖北　花子</v>
      </c>
      <c r="BC11" s="44"/>
      <c r="BD11" s="45"/>
      <c r="BF11" s="40" t="str">
        <f>IF(COUNTA(V10,V11,V12)&gt;=1,AU11,BB11)</f>
        <v>　会計　湖北　花子</v>
      </c>
      <c r="BG11" s="41"/>
      <c r="BH11" s="42"/>
      <c r="BJ11" s="12">
        <f>LEN(BF11)</f>
        <v>9</v>
      </c>
      <c r="BK11" s="12">
        <f>IF(BJ11&lt;BJ10,BJ10-BJ11,0)</f>
        <v>2</v>
      </c>
      <c r="BL11" s="12" t="str">
        <f>IF(BK11=0,"",REPT("　",BK11))</f>
        <v>　　</v>
      </c>
      <c r="BM11" s="19" t="str">
        <f>BF11&amp;BL11</f>
        <v>　会計　湖北　花子　　</v>
      </c>
      <c r="BN11" s="12" t="str">
        <f>IF(COUNTA(V11,V12)&gt;=1,"印",IF(BF11=BB11,"印",""))</f>
        <v>印</v>
      </c>
    </row>
    <row r="12" spans="2:38" ht="18" customHeight="1" thickBo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S12" s="37" t="s">
        <v>15</v>
      </c>
      <c r="T12" s="38"/>
      <c r="U12" s="23" t="s">
        <v>32</v>
      </c>
      <c r="V12" s="65"/>
      <c r="W12" s="66"/>
      <c r="X12" s="67"/>
      <c r="AG12" s="37" t="s">
        <v>15</v>
      </c>
      <c r="AH12" s="38"/>
      <c r="AI12" s="23" t="s">
        <v>5</v>
      </c>
      <c r="AJ12" s="40" t="s">
        <v>57</v>
      </c>
      <c r="AK12" s="41"/>
      <c r="AL12" s="42"/>
    </row>
    <row r="13" spans="2:22" ht="18" customHeight="1">
      <c r="B13" s="8"/>
      <c r="C13" s="3"/>
      <c r="D13" s="3"/>
      <c r="E13" s="3" t="str">
        <f>"上記金額、"&amp;AU17&amp;"として確かに受領しました。"</f>
        <v>上記金額、立替払いの返金として確かに受領しました。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9"/>
      <c r="V13" s="29" t="s">
        <v>34</v>
      </c>
    </row>
    <row r="14" spans="2:22" ht="18" customHeight="1" thickBo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/>
      <c r="V14" s="29"/>
    </row>
    <row r="15" spans="2:52" ht="18" customHeight="1" thickBot="1">
      <c r="B15" s="8"/>
      <c r="C15" s="3"/>
      <c r="D15" s="3"/>
      <c r="E15" s="5"/>
      <c r="F15" s="5"/>
      <c r="G15" s="17"/>
      <c r="H15" s="5"/>
      <c r="I15" s="5"/>
      <c r="J15" s="3"/>
      <c r="K15" s="3"/>
      <c r="L15" s="3"/>
      <c r="M15" s="3"/>
      <c r="N15" s="3"/>
      <c r="O15" s="3"/>
      <c r="P15" s="9"/>
      <c r="S15" s="55" t="s">
        <v>16</v>
      </c>
      <c r="T15" s="56"/>
      <c r="U15" s="23" t="s">
        <v>6</v>
      </c>
      <c r="V15" s="62"/>
      <c r="W15" s="63"/>
      <c r="X15" s="64"/>
      <c r="Y15" s="1" t="s">
        <v>3</v>
      </c>
      <c r="AG15" s="55" t="s">
        <v>16</v>
      </c>
      <c r="AH15" s="56"/>
      <c r="AI15" s="23" t="s">
        <v>6</v>
      </c>
      <c r="AJ15" s="57" t="s">
        <v>13</v>
      </c>
      <c r="AK15" s="57"/>
      <c r="AL15" s="57"/>
      <c r="AM15" s="1" t="s">
        <v>3</v>
      </c>
      <c r="AR15" s="52" t="str">
        <f>IF(COUNTA(V15)=0,AJ15,V15)</f>
        <v>　　　　　　　　　　　</v>
      </c>
      <c r="AS15" s="53"/>
      <c r="AT15" s="53"/>
      <c r="AU15" s="52" t="str">
        <f>WIDECHAR(TEXT(AR15,"#,###"))</f>
        <v>　　　　　　　　　　　</v>
      </c>
      <c r="AV15" s="53"/>
      <c r="AW15" s="54"/>
      <c r="AX15" s="52" t="str">
        <f>"金"&amp;AU15&amp;"円"</f>
        <v>金　　　　　　　　　　　円</v>
      </c>
      <c r="AY15" s="53"/>
      <c r="AZ15" s="54"/>
    </row>
    <row r="16" spans="2:38" ht="18" customHeight="1" thickBot="1"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"/>
      <c r="V16" s="2"/>
      <c r="W16" s="2"/>
      <c r="X16" s="2"/>
      <c r="AJ16" s="2"/>
      <c r="AK16" s="2"/>
      <c r="AL16" s="2"/>
    </row>
    <row r="17" spans="2:49" ht="18" customHeight="1" thickBot="1">
      <c r="B17" s="8"/>
      <c r="C17" s="3"/>
      <c r="D17" s="16" t="str">
        <f>AU19</f>
        <v>令和　　年　　月　　日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"/>
      <c r="S17" s="55" t="s">
        <v>27</v>
      </c>
      <c r="T17" s="56"/>
      <c r="U17" s="23" t="s">
        <v>6</v>
      </c>
      <c r="V17" s="90"/>
      <c r="W17" s="91"/>
      <c r="X17" s="92"/>
      <c r="Y17" s="1" t="s">
        <v>35</v>
      </c>
      <c r="Z17" s="22"/>
      <c r="AG17" s="55" t="s">
        <v>27</v>
      </c>
      <c r="AH17" s="56"/>
      <c r="AI17" s="23" t="s">
        <v>6</v>
      </c>
      <c r="AJ17" s="93" t="s">
        <v>55</v>
      </c>
      <c r="AK17" s="94"/>
      <c r="AL17" s="95"/>
      <c r="AR17" s="46" t="str">
        <f>IF(COUNTA(V17)=0,AJ17,V17)</f>
        <v>立替払いの返金</v>
      </c>
      <c r="AS17" s="47"/>
      <c r="AT17" s="47"/>
      <c r="AU17" s="39" t="str">
        <f>IF(AR17=0,"",AR17)</f>
        <v>立替払いの返金</v>
      </c>
      <c r="AV17" s="39"/>
      <c r="AW17" s="39"/>
    </row>
    <row r="18" spans="2:16" ht="18" customHeight="1" thickBo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4" t="str">
        <f>BM10</f>
        <v>記入例町まるごと保全会</v>
      </c>
      <c r="N18" s="3"/>
      <c r="O18" s="18">
        <f>BN10</f>
      </c>
      <c r="P18" s="9"/>
    </row>
    <row r="19" spans="2:49" ht="18" customHeight="1" thickBot="1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tr">
        <f>BM11</f>
        <v>　会計　湖北　花子　　</v>
      </c>
      <c r="N19" s="3"/>
      <c r="O19" s="3" t="str">
        <f>BN11</f>
        <v>印</v>
      </c>
      <c r="P19" s="9"/>
      <c r="S19" s="55" t="s">
        <v>26</v>
      </c>
      <c r="T19" s="56"/>
      <c r="U19" s="23" t="s">
        <v>6</v>
      </c>
      <c r="V19" s="84" t="s">
        <v>66</v>
      </c>
      <c r="W19" s="85"/>
      <c r="X19" s="86"/>
      <c r="Y19" s="30" t="str">
        <f>"※今は"&amp;TEXT(AJ19,"ggge")&amp;"（"&amp;TEXT(AJ19,"yyyy")&amp;"）年"&amp;"です。"</f>
        <v>※今は令和1（2019）年です。</v>
      </c>
      <c r="Z19" s="20"/>
      <c r="AA19" s="20"/>
      <c r="AB19" s="20"/>
      <c r="AC19" s="20"/>
      <c r="AD19" s="20"/>
      <c r="AE19" s="20"/>
      <c r="AF19" s="20"/>
      <c r="AG19" s="55" t="s">
        <v>26</v>
      </c>
      <c r="AH19" s="56"/>
      <c r="AI19" s="23" t="s">
        <v>6</v>
      </c>
      <c r="AJ19" s="58">
        <f ca="1">TODAY()</f>
        <v>43742</v>
      </c>
      <c r="AK19" s="59"/>
      <c r="AL19" s="60"/>
      <c r="AR19" s="46" t="str">
        <f>IF(COUNTA(V19)=0,AJ19,V19)</f>
        <v>令和　　年　　月　　日</v>
      </c>
      <c r="AS19" s="47"/>
      <c r="AT19" s="47"/>
      <c r="AU19" s="48" t="str">
        <f>WIDECHAR(TEXT(AR19,"ggge年m月d日"))</f>
        <v>令和　　年　　月　　日</v>
      </c>
      <c r="AV19" s="49"/>
      <c r="AW19" s="50"/>
    </row>
    <row r="20" spans="2:22" ht="18" customHeight="1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3"/>
      <c r="P20" s="9"/>
      <c r="V20" s="34" t="s">
        <v>50</v>
      </c>
    </row>
    <row r="21" spans="2:16" ht="18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4" spans="1:17" ht="18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6" spans="1:17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/>
  <mergeCells count="62">
    <mergeCell ref="BF5:BH5"/>
    <mergeCell ref="S6:T6"/>
    <mergeCell ref="V6:X6"/>
    <mergeCell ref="AG6:AH6"/>
    <mergeCell ref="AJ6:AL6"/>
    <mergeCell ref="AU6:AW6"/>
    <mergeCell ref="BB6:BD6"/>
    <mergeCell ref="AJ5:AO5"/>
    <mergeCell ref="BF6:BH6"/>
    <mergeCell ref="AR5:AT5"/>
    <mergeCell ref="F10:L11"/>
    <mergeCell ref="S10:T10"/>
    <mergeCell ref="V10:AA10"/>
    <mergeCell ref="AG10:AH10"/>
    <mergeCell ref="AJ10:AO10"/>
    <mergeCell ref="AY5:BB5"/>
    <mergeCell ref="AU5:AW5"/>
    <mergeCell ref="G4:K5"/>
    <mergeCell ref="S5:T5"/>
    <mergeCell ref="V5:AA5"/>
    <mergeCell ref="AU11:AW11"/>
    <mergeCell ref="BB11:BD11"/>
    <mergeCell ref="BF11:BH11"/>
    <mergeCell ref="AY10:BB10"/>
    <mergeCell ref="AU15:AW15"/>
    <mergeCell ref="AR10:AT10"/>
    <mergeCell ref="AU10:AW10"/>
    <mergeCell ref="S12:T12"/>
    <mergeCell ref="V12:X12"/>
    <mergeCell ref="AG12:AH12"/>
    <mergeCell ref="AJ12:AL12"/>
    <mergeCell ref="AX15:AZ15"/>
    <mergeCell ref="BF10:BH10"/>
    <mergeCell ref="S11:T11"/>
    <mergeCell ref="V11:X11"/>
    <mergeCell ref="AG11:AH11"/>
    <mergeCell ref="AJ11:AL11"/>
    <mergeCell ref="AU17:AW17"/>
    <mergeCell ref="S19:T19"/>
    <mergeCell ref="V19:X19"/>
    <mergeCell ref="AG19:AH19"/>
    <mergeCell ref="AJ19:AL19"/>
    <mergeCell ref="AR19:AT19"/>
    <mergeCell ref="AU19:AW19"/>
    <mergeCell ref="S17:T17"/>
    <mergeCell ref="V17:X17"/>
    <mergeCell ref="S15:T15"/>
    <mergeCell ref="V15:X15"/>
    <mergeCell ref="AG15:AH15"/>
    <mergeCell ref="AJ15:AL15"/>
    <mergeCell ref="AR15:AT15"/>
    <mergeCell ref="AG17:AH17"/>
    <mergeCell ref="AJ17:AL17"/>
    <mergeCell ref="AR17:AT17"/>
    <mergeCell ref="S7:T7"/>
    <mergeCell ref="V7:X7"/>
    <mergeCell ref="AG7:AH7"/>
    <mergeCell ref="AJ7:AL7"/>
    <mergeCell ref="O2:O3"/>
    <mergeCell ref="P2:P3"/>
    <mergeCell ref="AB5:AE6"/>
    <mergeCell ref="AG5:AH5"/>
  </mergeCells>
  <dataValidations count="7">
    <dataValidation type="whole" operator="greaterThanOrEqual" allowBlank="1" showInputMessage="1" showErrorMessage="1" prompt="数値のみ入力&#10;「金」、「円」は入力不要" sqref="V15:X15">
      <formula1>0</formula1>
    </dataValidation>
    <dataValidation errorStyle="warning" allowBlank="1" showInputMessage="1" prompt="「様」は入力不要" sqref="V7:X7"/>
    <dataValidation type="list" allowBlank="1" showInputMessage="1" sqref="V11:X11">
      <formula1>"会長,代表,委員長,会計"</formula1>
    </dataValidation>
    <dataValidation type="list" allowBlank="1" showInputMessage="1" sqref="V6:X6">
      <formula1>"会長,代表,委員長"</formula1>
    </dataValidation>
    <dataValidation allowBlank="1" showInputMessage="1" prompt="相手の正式名称を入力&#10;※略称不可" sqref="V10:AA10"/>
    <dataValidation allowBlank="1" showInputMessage="1" prompt="まるごとの「活動組織」の正式名称を入力&#10;※略称不可&#10;※「様」は入力不要" sqref="V5:AA5"/>
    <dataValidation type="list" allowBlank="1" showInputMessage="1" sqref="V17:X17">
      <formula1>"立替払いの返金"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4"/>
  <sheetViews>
    <sheetView view="pageBreakPreview" zoomScaleSheetLayoutView="100" zoomScalePageLayoutView="0" workbookViewId="0" topLeftCell="A1">
      <selection activeCell="D4" sqref="D4"/>
    </sheetView>
  </sheetViews>
  <sheetFormatPr defaultColWidth="5.57421875" defaultRowHeight="18" customHeight="1"/>
  <cols>
    <col min="1" max="1" width="2.57421875" style="1" customWidth="1"/>
    <col min="2" max="16" width="5.57421875" style="1" customWidth="1"/>
    <col min="17" max="17" width="2.57421875" style="1" customWidth="1"/>
    <col min="18" max="19" width="5.57421875" style="1" customWidth="1"/>
    <col min="20" max="20" width="5.57421875" style="3" customWidth="1"/>
    <col min="21" max="21" width="7.421875" style="3" bestFit="1" customWidth="1"/>
    <col min="22" max="32" width="5.57421875" style="1" customWidth="1"/>
    <col min="33" max="33" width="0" style="1" hidden="1" customWidth="1"/>
    <col min="34" max="34" width="0" style="3" hidden="1" customWidth="1"/>
    <col min="35" max="35" width="7.421875" style="3" hidden="1" customWidth="1"/>
    <col min="36" max="43" width="0" style="1" hidden="1" customWidth="1"/>
    <col min="44" max="44" width="5.57421875" style="1" hidden="1" customWidth="1"/>
    <col min="45" max="46" width="0" style="1" hidden="1" customWidth="1"/>
    <col min="47" max="48" width="5.57421875" style="1" hidden="1" customWidth="1"/>
    <col min="49" max="66" width="0" style="1" hidden="1" customWidth="1"/>
    <col min="67" max="16384" width="5.57421875" style="1" customWidth="1"/>
  </cols>
  <sheetData>
    <row r="1" ht="18" customHeight="1">
      <c r="S1" s="30" t="s">
        <v>37</v>
      </c>
    </row>
    <row r="2" spans="2:19" ht="18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8" t="s">
        <v>64</v>
      </c>
      <c r="P2" s="70"/>
      <c r="S2" s="31" t="s">
        <v>12</v>
      </c>
    </row>
    <row r="3" spans="2:16" ht="18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9"/>
      <c r="P3" s="71"/>
    </row>
    <row r="4" spans="2:33" ht="18" customHeight="1" thickBot="1">
      <c r="B4" s="8"/>
      <c r="C4" s="3"/>
      <c r="D4" s="3"/>
      <c r="E4" s="3"/>
      <c r="F4" s="3"/>
      <c r="G4" s="61" t="s">
        <v>19</v>
      </c>
      <c r="H4" s="61"/>
      <c r="I4" s="61"/>
      <c r="J4" s="61"/>
      <c r="K4" s="61"/>
      <c r="L4" s="10"/>
      <c r="M4" s="3"/>
      <c r="N4" s="3"/>
      <c r="O4" s="3"/>
      <c r="P4" s="9"/>
      <c r="S4" s="1" t="s">
        <v>45</v>
      </c>
      <c r="AG4" s="1" t="s">
        <v>45</v>
      </c>
    </row>
    <row r="5" spans="2:60" ht="18" customHeight="1" thickBot="1">
      <c r="B5" s="8"/>
      <c r="C5" s="3"/>
      <c r="D5" s="3"/>
      <c r="E5" s="3"/>
      <c r="F5" s="10"/>
      <c r="G5" s="61"/>
      <c r="H5" s="61"/>
      <c r="I5" s="61"/>
      <c r="J5" s="61"/>
      <c r="K5" s="61"/>
      <c r="L5" s="10"/>
      <c r="M5" s="3"/>
      <c r="N5" s="3"/>
      <c r="O5" s="3"/>
      <c r="P5" s="9"/>
      <c r="S5" s="37" t="s">
        <v>1</v>
      </c>
      <c r="T5" s="38"/>
      <c r="U5" s="23" t="s">
        <v>33</v>
      </c>
      <c r="V5" s="81"/>
      <c r="W5" s="82"/>
      <c r="X5" s="82"/>
      <c r="Y5" s="82"/>
      <c r="Z5" s="82"/>
      <c r="AA5" s="83"/>
      <c r="AB5" s="36">
        <f>_xlfn.IFERROR(IF(FIND("様",V5,1)&gt;=1,"※組織名の後に「様」を入力していませんか。",""),"")</f>
      </c>
      <c r="AC5" s="36"/>
      <c r="AD5" s="36"/>
      <c r="AE5" s="36"/>
      <c r="AF5" s="5"/>
      <c r="AG5" s="37" t="s">
        <v>1</v>
      </c>
      <c r="AH5" s="38"/>
      <c r="AI5" s="23" t="s">
        <v>33</v>
      </c>
      <c r="AJ5" s="39" t="s">
        <v>59</v>
      </c>
      <c r="AK5" s="39"/>
      <c r="AL5" s="39"/>
      <c r="AM5" s="39"/>
      <c r="AN5" s="39"/>
      <c r="AO5" s="39"/>
      <c r="AR5" s="40" t="str">
        <f>IF(COUNTA(V6,V7)=0,V5&amp;"　様",V5)</f>
        <v>　様</v>
      </c>
      <c r="AS5" s="41"/>
      <c r="AT5" s="41"/>
      <c r="AU5" s="39" t="str">
        <f>IF(AR5=0,"",AR5)</f>
        <v>　様</v>
      </c>
      <c r="AV5" s="39"/>
      <c r="AW5" s="39"/>
      <c r="AY5" s="40" t="str">
        <f>IF(COUNTA(AJ6,AJ7)=0,AJ5&amp;"　様",AJ5)</f>
        <v>○○○○○</v>
      </c>
      <c r="AZ5" s="41"/>
      <c r="BA5" s="41"/>
      <c r="BB5" s="51"/>
      <c r="BF5" s="40" t="str">
        <f>IF(COUNTA(V5,V6,V7)&gt;=1,AU5,AY5)</f>
        <v>○○○○○</v>
      </c>
      <c r="BG5" s="41"/>
      <c r="BH5" s="42"/>
    </row>
    <row r="6" spans="2:60" ht="18" customHeight="1" thickBo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"/>
      <c r="S6" s="37" t="s">
        <v>14</v>
      </c>
      <c r="T6" s="38"/>
      <c r="U6" s="23" t="s">
        <v>5</v>
      </c>
      <c r="V6" s="65"/>
      <c r="W6" s="66"/>
      <c r="X6" s="67"/>
      <c r="AB6" s="36"/>
      <c r="AC6" s="36"/>
      <c r="AD6" s="36"/>
      <c r="AE6" s="36"/>
      <c r="AG6" s="37" t="s">
        <v>14</v>
      </c>
      <c r="AH6" s="38"/>
      <c r="AI6" s="23" t="s">
        <v>5</v>
      </c>
      <c r="AJ6" s="40" t="s">
        <v>60</v>
      </c>
      <c r="AK6" s="41"/>
      <c r="AL6" s="42"/>
      <c r="AR6" s="11">
        <f>IF(AND(ISBLANK(V6),COUNTA(V7)=1),V7,"")</f>
      </c>
      <c r="AS6" s="11">
        <f>IF(AND(ISBLANK(V7),COUNTA(V6)=1),V6,"")</f>
      </c>
      <c r="AT6" s="11">
        <f>IF(COUNTA(V6,V7)=2,V6&amp;"　"&amp;V7,"")</f>
      </c>
      <c r="AU6" s="43">
        <f>IF(CONCATENATE(AR6,AS6,AT6)="","","　"&amp;CONCATENATE(AR6,AS6,AT6)&amp;"　様")</f>
      </c>
      <c r="AV6" s="44"/>
      <c r="AW6" s="45"/>
      <c r="AY6" s="11">
        <f>IF(AND(ISBLANK(AJ6),COUNTA(AJ7)=1),AJ7,"")</f>
      </c>
      <c r="AZ6" s="11">
        <f>IF(AND(ISBLANK(AJ7),COUNTA(AJ6)=1),AJ6,"")</f>
      </c>
      <c r="BA6" s="11" t="str">
        <f>IF(COUNTA(AJ6,AJ7)=2,AJ6&amp;"　"&amp;AJ7,"")</f>
        <v>○○　長浜　太郎</v>
      </c>
      <c r="BB6" s="43" t="str">
        <f>IF(CONCATENATE(AY6,AZ6,BA6)="","","　"&amp;CONCATENATE(AY6,AZ6,BA6)&amp;"　様")</f>
        <v>　○○　長浜　太郎　様</v>
      </c>
      <c r="BC6" s="44"/>
      <c r="BD6" s="45"/>
      <c r="BF6" s="40" t="str">
        <f>IF(COUNTA(V5,V6,V7)&gt;=1,AU6,BB6)</f>
        <v>　○○　長浜　太郎　様</v>
      </c>
      <c r="BG6" s="41"/>
      <c r="BH6" s="42"/>
    </row>
    <row r="7" spans="2:39" ht="18" customHeight="1" thickBot="1">
      <c r="B7" s="8"/>
      <c r="C7" s="3" t="str">
        <f>BF5</f>
        <v>○○○○○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"/>
      <c r="S7" s="37" t="s">
        <v>15</v>
      </c>
      <c r="T7" s="38"/>
      <c r="U7" s="23" t="s">
        <v>33</v>
      </c>
      <c r="V7" s="65"/>
      <c r="W7" s="66"/>
      <c r="X7" s="67"/>
      <c r="Y7" s="1" t="s">
        <v>2</v>
      </c>
      <c r="Z7" s="21">
        <f>_xlfn.IFERROR(IF(FIND("様",V7,1)&gt;=1,"※氏名の後に「様」を入力していませんか。",""),"")</f>
      </c>
      <c r="AA7" s="2"/>
      <c r="AB7" s="2"/>
      <c r="AC7" s="2"/>
      <c r="AD7" s="2"/>
      <c r="AE7" s="2"/>
      <c r="AF7" s="2"/>
      <c r="AG7" s="37" t="s">
        <v>15</v>
      </c>
      <c r="AH7" s="38"/>
      <c r="AI7" s="23" t="s">
        <v>33</v>
      </c>
      <c r="AJ7" s="40" t="s">
        <v>11</v>
      </c>
      <c r="AK7" s="41"/>
      <c r="AL7" s="42"/>
      <c r="AM7" s="1" t="s">
        <v>2</v>
      </c>
    </row>
    <row r="8" spans="2:22" ht="18" customHeight="1">
      <c r="B8" s="8"/>
      <c r="C8" s="3" t="str">
        <f>BF6</f>
        <v>　○○　長浜　太郎　様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/>
      <c r="V8" s="29" t="s">
        <v>34</v>
      </c>
    </row>
    <row r="9" spans="2:16" ht="18" customHeight="1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/>
    </row>
    <row r="10" spans="2:33" ht="18" customHeight="1" thickBot="1">
      <c r="B10" s="8"/>
      <c r="C10" s="3"/>
      <c r="D10" s="3"/>
      <c r="E10" s="3"/>
      <c r="F10" s="87" t="str">
        <f>AX16</f>
        <v>金　　　　　　　　　　　円</v>
      </c>
      <c r="G10" s="88"/>
      <c r="H10" s="88"/>
      <c r="I10" s="88"/>
      <c r="J10" s="88"/>
      <c r="K10" s="88"/>
      <c r="L10" s="88"/>
      <c r="M10" s="3"/>
      <c r="N10" s="3"/>
      <c r="O10" s="3"/>
      <c r="P10" s="9"/>
      <c r="S10" s="1" t="s">
        <v>44</v>
      </c>
      <c r="AG10" s="1" t="s">
        <v>44</v>
      </c>
    </row>
    <row r="11" spans="2:66" ht="18" customHeight="1" thickBot="1">
      <c r="B11" s="8"/>
      <c r="C11" s="3"/>
      <c r="D11" s="3"/>
      <c r="E11" s="3"/>
      <c r="F11" s="89"/>
      <c r="G11" s="89"/>
      <c r="H11" s="89"/>
      <c r="I11" s="89"/>
      <c r="J11" s="89"/>
      <c r="K11" s="89"/>
      <c r="L11" s="89"/>
      <c r="M11" s="3"/>
      <c r="N11" s="3"/>
      <c r="O11" s="3"/>
      <c r="P11" s="9"/>
      <c r="S11" s="37" t="s">
        <v>1</v>
      </c>
      <c r="T11" s="38"/>
      <c r="U11" s="23" t="s">
        <v>33</v>
      </c>
      <c r="V11" s="81"/>
      <c r="W11" s="82"/>
      <c r="X11" s="82"/>
      <c r="Y11" s="82"/>
      <c r="Z11" s="82"/>
      <c r="AA11" s="83"/>
      <c r="AB11" s="5"/>
      <c r="AC11" s="5"/>
      <c r="AD11" s="5"/>
      <c r="AE11" s="5"/>
      <c r="AF11" s="5"/>
      <c r="AG11" s="37" t="s">
        <v>1</v>
      </c>
      <c r="AH11" s="38"/>
      <c r="AI11" s="23" t="s">
        <v>6</v>
      </c>
      <c r="AJ11" s="39" t="s">
        <v>61</v>
      </c>
      <c r="AK11" s="39"/>
      <c r="AL11" s="39"/>
      <c r="AM11" s="39"/>
      <c r="AN11" s="39"/>
      <c r="AO11" s="39"/>
      <c r="AR11" s="40">
        <f>IF(COUNTA(V12,V13)=0,V11,V11)</f>
        <v>0</v>
      </c>
      <c r="AS11" s="41"/>
      <c r="AT11" s="41"/>
      <c r="AU11" s="39">
        <f>IF(AR11=0,"",AR11)</f>
      </c>
      <c r="AV11" s="39"/>
      <c r="AW11" s="39"/>
      <c r="AY11" s="40" t="str">
        <f>IF(COUNTA(AJ12,AJ13)=0,AJ11,AJ11)</f>
        <v>○○○○○○</v>
      </c>
      <c r="AZ11" s="41"/>
      <c r="BA11" s="41"/>
      <c r="BB11" s="51"/>
      <c r="BF11" s="40" t="str">
        <f>IF(COUNTA(V11,V12,V13)&gt;=1,AU11,AY11)</f>
        <v>○○○○○○</v>
      </c>
      <c r="BG11" s="41"/>
      <c r="BH11" s="42"/>
      <c r="BJ11" s="12">
        <f>LEN(BF11)</f>
        <v>6</v>
      </c>
      <c r="BK11" s="12">
        <f>IF(BJ11&lt;BJ12,BJ12-BJ11,0)</f>
        <v>4</v>
      </c>
      <c r="BL11" s="12" t="str">
        <f>IF(BK11=0,"",REPT("　",BK11))</f>
        <v>　　　　</v>
      </c>
      <c r="BM11" s="19" t="str">
        <f>BF11&amp;BL11</f>
        <v>○○○○○○　　　　</v>
      </c>
      <c r="BN11" s="12">
        <f>IF(COUNTA(V12,V13)&gt;=1,"",IF(BF11=AY11,"","印"))</f>
      </c>
    </row>
    <row r="12" spans="2:66" ht="18" customHeight="1" thickBo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S12" s="37" t="s">
        <v>14</v>
      </c>
      <c r="T12" s="38"/>
      <c r="U12" s="23" t="s">
        <v>5</v>
      </c>
      <c r="V12" s="65"/>
      <c r="W12" s="66"/>
      <c r="X12" s="67"/>
      <c r="Y12" s="25"/>
      <c r="Z12" s="26"/>
      <c r="AA12" s="26"/>
      <c r="AG12" s="37" t="s">
        <v>14</v>
      </c>
      <c r="AH12" s="38"/>
      <c r="AI12" s="23" t="s">
        <v>5</v>
      </c>
      <c r="AJ12" s="40" t="s">
        <v>62</v>
      </c>
      <c r="AK12" s="41"/>
      <c r="AL12" s="42"/>
      <c r="AR12" s="11">
        <f>IF(AND(ISBLANK(V12),COUNTA(V13)=1),V13,"")</f>
      </c>
      <c r="AS12" s="11">
        <f>IF(AND(ISBLANK(V13),COUNTA(V12)=1),V12,"")</f>
      </c>
      <c r="AT12" s="11">
        <f>IF(COUNTA(V12,V13)=2,V12&amp;"　"&amp;V13,"")</f>
      </c>
      <c r="AU12" s="43">
        <f>IF(CONCATENATE(AR12,AS12,AT12)="","","　"&amp;CONCATENATE(AR12,AS12,AT12))</f>
      </c>
      <c r="AV12" s="44"/>
      <c r="AW12" s="45"/>
      <c r="AY12" s="11">
        <f>IF(AND(ISBLANK(AJ12),COUNTA(AJ13)=1),AJ13,"")</f>
      </c>
      <c r="AZ12" s="11">
        <f>IF(AND(ISBLANK(AJ13),COUNTA(AJ12)=1),AJ12,"")</f>
      </c>
      <c r="BA12" s="11" t="str">
        <f>IF(COUNTA(AJ12,AJ13)=2,AJ12&amp;"　"&amp;AJ13,"")</f>
        <v>○○○　湖北　花子</v>
      </c>
      <c r="BB12" s="43" t="str">
        <f>IF(CONCATENATE(AY12,AZ12,BA12)="","","　"&amp;CONCATENATE(AY12,AZ12,BA12))</f>
        <v>　○○○　湖北　花子</v>
      </c>
      <c r="BC12" s="44"/>
      <c r="BD12" s="45"/>
      <c r="BF12" s="40" t="str">
        <f>IF(COUNTA(V11,V12,V13)&gt;=1,AU12,BB12)</f>
        <v>　○○○　湖北　花子</v>
      </c>
      <c r="BG12" s="41"/>
      <c r="BH12" s="42"/>
      <c r="BJ12" s="12">
        <f>LEN(BF12)</f>
        <v>10</v>
      </c>
      <c r="BK12" s="12">
        <f>IF(BJ12&lt;BJ11,BJ11-BJ12,0)</f>
        <v>0</v>
      </c>
      <c r="BL12" s="12">
        <f>IF(BK12=0,"",REPT("　",BK12))</f>
      </c>
      <c r="BM12" s="19" t="str">
        <f>BF12&amp;BL12</f>
        <v>　○○○　湖北　花子</v>
      </c>
      <c r="BN12" s="12" t="str">
        <f>IF(COUNTA(V12,V13)&gt;=1,"印",IF(BF12=BB12,"印",""))</f>
        <v>印</v>
      </c>
    </row>
    <row r="13" spans="2:38" ht="18" customHeight="1" thickBot="1">
      <c r="B13" s="8"/>
      <c r="C13" s="3"/>
      <c r="D13" s="3"/>
      <c r="E13" s="3" t="s">
        <v>46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9"/>
      <c r="S13" s="37" t="s">
        <v>15</v>
      </c>
      <c r="T13" s="38"/>
      <c r="U13" s="23" t="s">
        <v>33</v>
      </c>
      <c r="V13" s="65"/>
      <c r="W13" s="66"/>
      <c r="X13" s="67"/>
      <c r="Y13" s="27"/>
      <c r="Z13" s="28"/>
      <c r="AA13" s="28"/>
      <c r="AG13" s="37" t="s">
        <v>15</v>
      </c>
      <c r="AH13" s="38"/>
      <c r="AI13" s="23" t="s">
        <v>5</v>
      </c>
      <c r="AJ13" s="40" t="s">
        <v>58</v>
      </c>
      <c r="AK13" s="41"/>
      <c r="AL13" s="42"/>
    </row>
    <row r="14" spans="2:22" ht="18" customHeigh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/>
      <c r="V14" s="29" t="s">
        <v>34</v>
      </c>
    </row>
    <row r="15" spans="2:22" ht="18" customHeight="1" thickBot="1">
      <c r="B15" s="8"/>
      <c r="C15" s="3"/>
      <c r="D15" s="96" t="s">
        <v>47</v>
      </c>
      <c r="E15" s="96"/>
      <c r="F15" s="97" t="str">
        <f>AU18</f>
        <v>（例）○○活動の○○代金のうち、○○組織負担分</v>
      </c>
      <c r="G15" s="97"/>
      <c r="H15" s="97"/>
      <c r="I15" s="97"/>
      <c r="J15" s="97"/>
      <c r="K15" s="97"/>
      <c r="L15" s="97"/>
      <c r="M15" s="97"/>
      <c r="N15" s="97"/>
      <c r="O15" s="3"/>
      <c r="P15" s="9"/>
      <c r="V15" s="29"/>
    </row>
    <row r="16" spans="2:52" ht="18" customHeight="1" thickBot="1"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"/>
      <c r="S16" s="55" t="s">
        <v>16</v>
      </c>
      <c r="T16" s="56"/>
      <c r="U16" s="23" t="s">
        <v>6</v>
      </c>
      <c r="V16" s="62"/>
      <c r="W16" s="63"/>
      <c r="X16" s="64"/>
      <c r="Y16" s="1" t="s">
        <v>3</v>
      </c>
      <c r="AG16" s="55" t="s">
        <v>16</v>
      </c>
      <c r="AH16" s="56"/>
      <c r="AI16" s="23" t="s">
        <v>6</v>
      </c>
      <c r="AJ16" s="57" t="s">
        <v>13</v>
      </c>
      <c r="AK16" s="57"/>
      <c r="AL16" s="57"/>
      <c r="AM16" s="1" t="s">
        <v>3</v>
      </c>
      <c r="AR16" s="52" t="str">
        <f>IF(COUNTA(V16)=0,AJ16,V16)</f>
        <v>　　　　　　　　　　　</v>
      </c>
      <c r="AS16" s="53"/>
      <c r="AT16" s="53"/>
      <c r="AU16" s="52" t="str">
        <f>WIDECHAR(TEXT(AR16,"#,###"))</f>
        <v>　　　　　　　　　　　</v>
      </c>
      <c r="AV16" s="53"/>
      <c r="AW16" s="54"/>
      <c r="AX16" s="52" t="str">
        <f>"金"&amp;AU16&amp;"円"</f>
        <v>金　　　　　　　　　　　円</v>
      </c>
      <c r="AY16" s="53"/>
      <c r="AZ16" s="54"/>
    </row>
    <row r="17" spans="2:38" ht="18" customHeight="1" thickBot="1">
      <c r="B17" s="8"/>
      <c r="C17" s="3"/>
      <c r="D17" s="16" t="str">
        <f>AU20</f>
        <v>令和　　年　　月　　日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"/>
      <c r="V17" s="2"/>
      <c r="W17" s="2"/>
      <c r="X17" s="2"/>
      <c r="AJ17" s="2"/>
      <c r="AK17" s="2"/>
      <c r="AL17" s="2"/>
    </row>
    <row r="18" spans="2:49" ht="18" customHeight="1" thickBo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4" t="str">
        <f>BM11</f>
        <v>○○○○○○　　　　</v>
      </c>
      <c r="N18" s="3"/>
      <c r="O18" s="18">
        <f>BN11</f>
      </c>
      <c r="P18" s="9"/>
      <c r="S18" s="55" t="s">
        <v>48</v>
      </c>
      <c r="T18" s="56"/>
      <c r="U18" s="23" t="s">
        <v>6</v>
      </c>
      <c r="V18" s="98"/>
      <c r="W18" s="99"/>
      <c r="X18" s="99"/>
      <c r="Y18" s="99"/>
      <c r="Z18" s="99"/>
      <c r="AA18" s="100"/>
      <c r="AG18" s="55" t="s">
        <v>48</v>
      </c>
      <c r="AH18" s="56"/>
      <c r="AI18" s="23" t="s">
        <v>6</v>
      </c>
      <c r="AJ18" s="43" t="s">
        <v>63</v>
      </c>
      <c r="AK18" s="44"/>
      <c r="AL18" s="45"/>
      <c r="AR18" s="46" t="str">
        <f>IF(COUNTA(V18)=0,AJ18,V18)</f>
        <v>（例）○○活動の○○代金のうち、○○組織負担分</v>
      </c>
      <c r="AS18" s="47"/>
      <c r="AT18" s="47"/>
      <c r="AU18" s="39" t="str">
        <f>IF(AR18=0,"",AR18)</f>
        <v>（例）○○活動の○○代金のうち、○○組織負担分</v>
      </c>
      <c r="AV18" s="39"/>
      <c r="AW18" s="39"/>
    </row>
    <row r="19" spans="2:16" ht="18" customHeight="1" thickBot="1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tr">
        <f>BM12</f>
        <v>　○○○　湖北　花子</v>
      </c>
      <c r="N19" s="3"/>
      <c r="O19" s="3" t="str">
        <f>BN12</f>
        <v>印</v>
      </c>
      <c r="P19" s="9"/>
    </row>
    <row r="20" spans="2:49" ht="18" customHeight="1" thickBot="1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3"/>
      <c r="P20" s="9"/>
      <c r="S20" s="55" t="s">
        <v>30</v>
      </c>
      <c r="T20" s="56"/>
      <c r="U20" s="23" t="s">
        <v>6</v>
      </c>
      <c r="V20" s="84" t="s">
        <v>67</v>
      </c>
      <c r="W20" s="85"/>
      <c r="X20" s="86"/>
      <c r="Y20" s="33" t="str">
        <f>"※今は"&amp;TEXT(AJ20,"ggge")&amp;"（"&amp;TEXT(AJ20,"yyyy")&amp;"）年"&amp;"です。"</f>
        <v>※今は令和1（2019）年です。</v>
      </c>
      <c r="Z20" s="20"/>
      <c r="AA20" s="20"/>
      <c r="AB20" s="20"/>
      <c r="AC20" s="20"/>
      <c r="AD20" s="20"/>
      <c r="AE20" s="20"/>
      <c r="AF20" s="20"/>
      <c r="AG20" s="55" t="s">
        <v>30</v>
      </c>
      <c r="AH20" s="56"/>
      <c r="AI20" s="23" t="s">
        <v>6</v>
      </c>
      <c r="AJ20" s="58">
        <f ca="1">TODAY()</f>
        <v>43742</v>
      </c>
      <c r="AK20" s="59"/>
      <c r="AL20" s="60"/>
      <c r="AR20" s="46" t="str">
        <f>IF(COUNTA(V20)=0,AJ20,V20)</f>
        <v>令和　　年　　月　　日</v>
      </c>
      <c r="AS20" s="47"/>
      <c r="AT20" s="47"/>
      <c r="AU20" s="48" t="str">
        <f>WIDECHAR(TEXT(AR20,"ggge年m月d日"))</f>
        <v>令和　　年　　月　　日</v>
      </c>
      <c r="AV20" s="49"/>
      <c r="AW20" s="50"/>
    </row>
    <row r="21" spans="2:22" ht="18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V21" s="34" t="s">
        <v>50</v>
      </c>
    </row>
    <row r="24" spans="1:17" ht="18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</sheetData>
  <sheetProtection/>
  <mergeCells count="64">
    <mergeCell ref="BF11:BH11"/>
    <mergeCell ref="S12:T12"/>
    <mergeCell ref="V12:X12"/>
    <mergeCell ref="AG12:AH12"/>
    <mergeCell ref="AJ12:AL12"/>
    <mergeCell ref="AU12:AW12"/>
    <mergeCell ref="BB12:BD12"/>
    <mergeCell ref="BF12:BH12"/>
    <mergeCell ref="S11:T11"/>
    <mergeCell ref="V11:AA11"/>
    <mergeCell ref="AG7:AH7"/>
    <mergeCell ref="AJ7:AL7"/>
    <mergeCell ref="S13:T13"/>
    <mergeCell ref="V13:X13"/>
    <mergeCell ref="AU11:AW11"/>
    <mergeCell ref="AY11:BB11"/>
    <mergeCell ref="AG11:AH11"/>
    <mergeCell ref="AJ11:AO11"/>
    <mergeCell ref="AR11:AT11"/>
    <mergeCell ref="BF6:BH6"/>
    <mergeCell ref="AG13:AH13"/>
    <mergeCell ref="AJ13:AL13"/>
    <mergeCell ref="F10:L11"/>
    <mergeCell ref="S5:T5"/>
    <mergeCell ref="V5:AA5"/>
    <mergeCell ref="AB5:AE6"/>
    <mergeCell ref="AG5:AH5"/>
    <mergeCell ref="AJ5:AO5"/>
    <mergeCell ref="G4:K5"/>
    <mergeCell ref="AR5:AT5"/>
    <mergeCell ref="AU5:AW5"/>
    <mergeCell ref="AY5:BB5"/>
    <mergeCell ref="BF5:BH5"/>
    <mergeCell ref="S6:T6"/>
    <mergeCell ref="V6:X6"/>
    <mergeCell ref="AG6:AH6"/>
    <mergeCell ref="AJ6:AL6"/>
    <mergeCell ref="AU6:AW6"/>
    <mergeCell ref="BB6:BD6"/>
    <mergeCell ref="AX16:AZ16"/>
    <mergeCell ref="S18:T18"/>
    <mergeCell ref="AG18:AH18"/>
    <mergeCell ref="AJ18:AL18"/>
    <mergeCell ref="AR18:AT18"/>
    <mergeCell ref="AU18:AW18"/>
    <mergeCell ref="S16:T16"/>
    <mergeCell ref="V16:X16"/>
    <mergeCell ref="AG16:AH16"/>
    <mergeCell ref="AJ16:AL16"/>
    <mergeCell ref="AG20:AH20"/>
    <mergeCell ref="AJ20:AL20"/>
    <mergeCell ref="AR20:AT20"/>
    <mergeCell ref="AU20:AW20"/>
    <mergeCell ref="AR16:AT16"/>
    <mergeCell ref="AU16:AW16"/>
    <mergeCell ref="O2:O3"/>
    <mergeCell ref="P2:P3"/>
    <mergeCell ref="D15:E15"/>
    <mergeCell ref="F15:N15"/>
    <mergeCell ref="V18:AA18"/>
    <mergeCell ref="S20:T20"/>
    <mergeCell ref="V20:X20"/>
    <mergeCell ref="S7:T7"/>
    <mergeCell ref="V7:X7"/>
  </mergeCells>
  <dataValidations count="7">
    <dataValidation type="whole" operator="greaterThanOrEqual" allowBlank="1" showInputMessage="1" showErrorMessage="1" prompt="数値のみ入力&#10;「金」、「円」は入力不要" sqref="V16:X16">
      <formula1>0</formula1>
    </dataValidation>
    <dataValidation errorStyle="warning" allowBlank="1" showInputMessage="1" prompt="「様」は入力不要" sqref="V7:X7"/>
    <dataValidation type="list" allowBlank="1" showInputMessage="1" sqref="V12:X12">
      <formula1>"会長,代表,委員長,会計"</formula1>
    </dataValidation>
    <dataValidation type="list" allowBlank="1" showInputMessage="1" sqref="V6:X6">
      <formula1>"会長,代表,委員長"</formula1>
    </dataValidation>
    <dataValidation allowBlank="1" showInputMessage="1" prompt="正式名称を入力&#10;※略称不可" sqref="V11:AA11"/>
    <dataValidation allowBlank="1" showInputMessage="1" prompt="正式名称を入力&#10;※略称不可&#10;※「様」は入力不要" sqref="V5:AA5"/>
    <dataValidation type="list" allowBlank="1" showInputMessage="1" prompt="①品目及び②数量又は単価、その他の事由を入力" sqref="V18:AA18">
      <formula1>"寄付金,補てん金"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Nagahama</dc:creator>
  <cp:keywords/>
  <dc:description/>
  <cp:lastModifiedBy>高木 寛浩</cp:lastModifiedBy>
  <cp:lastPrinted>2016-10-20T15:30:14Z</cp:lastPrinted>
  <dcterms:created xsi:type="dcterms:W3CDTF">2016-05-27T00:04:41Z</dcterms:created>
  <dcterms:modified xsi:type="dcterms:W3CDTF">2019-10-04T02:29:07Z</dcterms:modified>
  <cp:category/>
  <cp:version/>
  <cp:contentType/>
  <cp:contentStatus/>
</cp:coreProperties>
</file>