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15360" windowHeight="83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A33" i="11" l="1"/>
  <c r="Q33" i="11"/>
  <c r="V33" i="11"/>
  <c r="AK33" i="11" l="1"/>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E41" i="9"/>
  <c r="AM41" i="9"/>
  <c r="U41" i="9"/>
  <c r="C41" i="9"/>
  <c r="BE40" i="9"/>
  <c r="AM40" i="9"/>
  <c r="U40" i="9"/>
  <c r="C40" i="9"/>
  <c r="BE39" i="9"/>
  <c r="AM39" i="9"/>
  <c r="U39" i="9"/>
  <c r="C39" i="9"/>
  <c r="BE38" i="9"/>
  <c r="AM38" i="9"/>
  <c r="U38" i="9"/>
  <c r="C38" i="9"/>
  <c r="BE37" i="9"/>
  <c r="AM37" i="9"/>
  <c r="C37" i="9"/>
  <c r="C36" i="9"/>
  <c r="CO34" i="9"/>
  <c r="CO35" i="9" s="1"/>
  <c r="CO36" i="9" s="1"/>
  <c r="CO37" i="9" s="1"/>
  <c r="CO38" i="9" s="1"/>
  <c r="CO39" i="9" s="1"/>
  <c r="CO40" i="9" s="1"/>
  <c r="CO41" i="9" s="1"/>
  <c r="CO42" i="9" s="1"/>
  <c r="CO43" i="9" s="1"/>
  <c r="BW34" i="9"/>
  <c r="BW35" i="9" s="1"/>
  <c r="BW36" i="9" s="1"/>
  <c r="BW37" i="9" s="1"/>
  <c r="BW38" i="9" s="1"/>
  <c r="BW39" i="9" s="1"/>
  <c r="BW40" i="9" s="1"/>
  <c r="BW41" i="9" s="1"/>
  <c r="C34" i="9"/>
  <c r="C35" i="9" s="1"/>
  <c r="U34" i="9" l="1"/>
  <c r="U35" i="9" s="1"/>
  <c r="U36" i="9" s="1"/>
  <c r="U37"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<sst xmlns="http://schemas.openxmlformats.org/spreadsheetml/2006/main" count="936" uniqueCount="556">
  <si>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</si>
  <si>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</si>
  <si>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</si>
  <si>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</si>
  <si>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</si>
  <si>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</si>
  <si>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</si>
  <si>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</si>
  <si>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</si>
  <si>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</si>
  <si>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</si>
  <si>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</si>
  <si>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</si>
  <si>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</si>
  <si>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</si>
  <si>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</si>
  <si>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</si>
  <si>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</si>
  <si>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</si>
  <si>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</si>
  <si>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</si>
  <si>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</si>
  <si>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</si>
  <si>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</si>
  <si>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</si>
  <si>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</si>
  <si>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</si>
  <si>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</si>
  <si>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</si>
  <si>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</si>
  <si>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</si>
  <si>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</si>
  <si>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</si>
  <si>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</si>
  <si>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</si>
  <si>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</si>
  <si>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</si>
  <si>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</si>
  <si>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</si>
  <si>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</si>
  <si>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</si>
  <si>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</si>
  <si>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</si>
  <si>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</si>
  <si>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</si>
  <si>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</si>
  <si>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</si>
  <si>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</si>
  <si>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</si>
  <si>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</si>
  <si>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</si>
  <si>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</si>
  <si>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</si>
  <si>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</si>
  <si>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</si>
  <si>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</si>
  <si>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</si>
  <si>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</si>
  <si>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</si>
  <si>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</si>
  <si>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</si>
  <si>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</si>
  <si>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</si>
  <si>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</si>
  <si>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</si>
  <si>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</si>
  <si>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</si>
  <si>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</si>
  <si>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</si>
  <si>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</si>
  <si>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</si>
  <si>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</si>
  <si>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</si>
  <si>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</si>
  <si>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</si>
  <si>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</si>
  <si>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</si>
  <si>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</si>
  <si>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</si>
  <si>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</si>
  <si>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</si>
  <si>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</si>
  <si>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長浜市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</si>
  <si>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</si>
  <si>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</si>
  <si>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</si>
  <si>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</si>
  <si>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</si>
  <si>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</si>
  <si>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</si>
  <si>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</si>
  <si>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</si>
  <si>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</si>
  <si>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</si>
  <si>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</si>
  <si>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</si>
  <si>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</si>
  <si>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</si>
  <si>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</si>
  <si>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</si>
  <si>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</si>
  <si>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</si>
  <si>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</si>
  <si>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</si>
  <si>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</si>
  <si>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</si>
  <si>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</si>
  <si>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</si>
  <si>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</si>
  <si>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</si>
  <si>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</si>
  <si>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</si>
  <si>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</si>
  <si>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</si>
  <si>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</si>
  <si>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</si>
  <si>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</si>
  <si>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</si>
  <si>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</si>
  <si>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</si>
  <si>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</si>
  <si>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</si>
  <si>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</si>
  <si>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</si>
  <si>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</si>
  <si>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</si>
  <si>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</si>
  <si>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</si>
  <si>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</si>
  <si>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</si>
  <si>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</si>
  <si>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</si>
  <si>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</si>
  <si>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</si>
  <si>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</si>
  <si>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</si>
  <si>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</si>
  <si>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</si>
  <si>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</si>
  <si>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</si>
  <si>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</si>
  <si>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</si>
  <si>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</si>
  <si>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</si>
  <si>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</si>
  <si>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</si>
  <si>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</si>
  <si>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</si>
  <si>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</si>
  <si>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</si>
  <si>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</si>
  <si>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</si>
  <si>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</si>
  <si>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</si>
  <si>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</si>
  <si>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</si>
  <si>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</si>
  <si>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</si>
  <si>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</si>
  <si>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</si>
  <si>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</si>
  <si>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</si>
  <si>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</si>
  <si>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</si>
  <si>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</si>
  <si>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</si>
  <si>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</si>
  <si>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</si>
  <si>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</si>
  <si>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</si>
  <si>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</si>
  <si>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</si>
  <si>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</si>
  <si>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</si>
  <si>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</si>
  <si>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</si>
  <si>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</si>
  <si>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</si>
  <si>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</si>
  <si>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</si>
  <si>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</si>
  <si>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</si>
  <si>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</si>
  <si>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</si>
  <si>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</si>
  <si>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</si>
  <si>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</si>
  <si>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</si>
  <si>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</si>
  <si>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</si>
  <si>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</si>
  <si>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</si>
  <si>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</si>
  <si>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</si>
  <si>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滋賀県長浜市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</si>
  <si>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</si>
  <si>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</si>
  <si>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</si>
  <si>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</si>
  <si>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</si>
  <si>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</si>
  <si>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</si>
  <si>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</si>
  <si>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</si>
  <si>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</si>
  <si>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</si>
  <si>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</si>
  <si>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</si>
  <si>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</si>
  <si>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</si>
  <si>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</si>
  <si>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</si>
  <si>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</si>
  <si>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</si>
  <si>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</si>
  <si>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</si>
  <si>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</si>
  <si>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</si>
  <si>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</si>
  <si>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</si>
  <si>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</si>
  <si>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</si>
  <si>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</si>
  <si>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</si>
  <si>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</si>
  <si>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</si>
  <si>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</si>
  <si>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</si>
  <si>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</si>
  <si>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</si>
  <si>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</si>
  <si>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</si>
  <si>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</si>
  <si>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</si>
  <si>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</si>
  <si>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</si>
  <si>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</si>
  <si>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</si>
  <si>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</si>
  <si>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</si>
  <si>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</si>
  <si>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</si>
  <si>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</si>
  <si>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</si>
  <si>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</si>
  <si>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</si>
  <si>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</si>
  <si>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</si>
  <si>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</si>
  <si>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</si>
  <si>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</si>
  <si>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</si>
  <si>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</si>
  <si>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</si>
  <si>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</si>
  <si>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</si>
  <si>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</si>
  <si>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</si>
  <si>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</si>
  <si>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</si>
  <si>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</si>
  <si>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</si>
  <si>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</si>
  <si>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</si>
  <si>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</si>
  <si>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</si>
  <si>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</si>
  <si>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</si>
  <si>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</si>
  <si>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</si>
  <si>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</si>
  <si>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</si>
  <si>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</si>
  <si>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</si>
  <si>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</si>
  <si>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</si>
  <si>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</si>
  <si>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</si>
  <si>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</si>
  <si>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</si>
  <si>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</si>
  <si>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</si>
  <si>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</si>
  <si>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</si>
  <si>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</si>
  <si>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</si>
  <si>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</si>
  <si>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</si>
  <si>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</si>
  <si>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</si>
  <si>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</si>
  <si>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</si>
  <si>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</si>
  <si>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</si>
  <si>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</si>
  <si>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</si>
  <si>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</si>
  <si>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</si>
  <si>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</si>
  <si>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</si>
  <si>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</si>
  <si>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</si>
  <si>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</si>
  <si>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</si>
  <si>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</si>
  <si>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</si>
  <si>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</si>
  <si>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</si>
  <si>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</si>
  <si>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</si>
  <si>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</si>
  <si>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</si>
  <si>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</si>
  <si>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</si>
  <si>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</si>
  <si>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</si>
  <si>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</si>
  <si>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</si>
  <si>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</si>
  <si>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</si>
  <si>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</si>
  <si>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</si>
  <si>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</si>
  <si>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</si>
  <si>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</si>
  <si>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</si>
  <si>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</si>
  <si>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</si>
  <si>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</si>
  <si>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</si>
  <si>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</si>
  <si>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</si>
  <si>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</si>
  <si>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</si>
  <si>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</si>
  <si>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</si>
  <si>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</si>
  <si>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</si>
  <si>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</si>
  <si>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</si>
  <si>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</si>
  <si>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</si>
  <si>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</si>
  <si>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</si>
  <si>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</si>
  <si>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滋賀県長浜市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</si>
  <si>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</si>
  <si>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</si>
  <si>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</si>
  <si>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</si>
  <si>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</si>
  <si>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</si>
  <si>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</si>
  <si>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</si>
  <si>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</si>
  <si>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</si>
  <si>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</si>
  <si>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</si>
  <si>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</si>
  <si>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</si>
  <si>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</si>
  <si>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</si>
  <si>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</si>
  <si>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</si>
  <si>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</si>
  <si>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</si>
  <si>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休日急患診療所特別会計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</si>
  <si>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</si>
  <si>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</si>
  <si>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</si>
  <si>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</si>
  <si>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</si>
  <si>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</si>
  <si>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</si>
  <si>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</si>
  <si>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</si>
  <si>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</si>
  <si>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</si>
  <si>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</si>
  <si>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</si>
  <si>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</si>
  <si>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</si>
  <si>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後期高齢者医療保険特別会計</t>
    <phoneticPr fontId="5"/>
  </si>
  <si>
    <t>介護保険特別会計</t>
    <phoneticPr fontId="5"/>
  </si>
  <si>
    <t>長浜市水道事業会計</t>
    <phoneticPr fontId="5"/>
  </si>
  <si>
    <t>法適用企業</t>
    <phoneticPr fontId="5"/>
  </si>
  <si>
    <t>長浜市病院事業会計</t>
    <phoneticPr fontId="5"/>
  </si>
  <si>
    <t>長浜市老人保健施設事業会計</t>
    <phoneticPr fontId="5"/>
  </si>
  <si>
    <t>長浜市簡易水道事業特別会計</t>
    <phoneticPr fontId="5"/>
  </si>
  <si>
    <t>法非適用企業</t>
    <phoneticPr fontId="5"/>
  </si>
  <si>
    <t>長浜市公共下水道事業特別会計</t>
    <phoneticPr fontId="5"/>
  </si>
  <si>
    <t>長浜市農業集落排水事業特別会計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</si>
  <si>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</si>
  <si>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</si>
  <si>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</si>
  <si>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</si>
  <si>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</si>
  <si>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</si>
  <si>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</si>
  <si>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</si>
  <si>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</si>
  <si>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</si>
  <si>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</si>
  <si>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</si>
  <si>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</si>
  <si>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</si>
  <si>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</si>
  <si>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</si>
  <si>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</si>
  <si>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</si>
  <si>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</si>
  <si>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</si>
  <si>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</si>
  <si>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</si>
  <si>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</si>
  <si>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</si>
  <si>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</si>
  <si>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</si>
  <si>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</si>
  <si>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</si>
  <si>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</si>
  <si>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</si>
  <si>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</si>
  <si>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</si>
  <si>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</si>
  <si>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</si>
  <si>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</si>
  <si>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</si>
  <si>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</si>
  <si>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</si>
  <si>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</si>
  <si>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</si>
  <si>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</si>
  <si>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</si>
  <si>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</si>
  <si>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</si>
  <si>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</si>
  <si>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</si>
  <si>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</si>
  <si>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</si>
  <si>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</si>
  <si>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</si>
  <si>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</si>
  <si>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</si>
  <si>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</si>
  <si>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</si>
  <si>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</si>
  <si>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</si>
  <si>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</si>
  <si>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</si>
  <si>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</si>
  <si>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</si>
  <si>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</si>
  <si>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</si>
  <si>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</si>
  <si>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</si>
  <si>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</si>
  <si>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</si>
  <si>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</si>
  <si>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</si>
  <si>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</si>
  <si>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</si>
  <si>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</si>
  <si>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</si>
  <si>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</si>
  <si>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</si>
  <si>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</si>
  <si>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</si>
  <si>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</si>
  <si>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</si>
  <si>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</si>
  <si>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</si>
  <si>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</si>
  <si>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</si>
  <si>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</si>
  <si>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</si>
  <si>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</si>
  <si>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</si>
  <si>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</si>
  <si>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</si>
  <si>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</si>
  <si>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</si>
  <si>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</si>
  <si>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</si>
  <si>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</si>
  <si>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</si>
  <si>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</si>
  <si>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</si>
  <si>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</si>
  <si>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</si>
  <si>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</si>
  <si>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</si>
  <si>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</si>
  <si>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</si>
  <si>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</si>
  <si>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</si>
  <si>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</si>
  <si>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</si>
  <si>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</si>
  <si>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</si>
  <si>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</si>
  <si>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</si>
  <si>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</si>
  <si>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</si>
  <si>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</si>
  <si>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</si>
  <si>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</si>
  <si>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</si>
  <si>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</si>
  <si>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</si>
  <si>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</si>
  <si>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</si>
  <si>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</si>
  <si>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</si>
  <si>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</si>
  <si>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</si>
  <si>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</si>
  <si>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</si>
  <si>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</si>
  <si>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</si>
  <si>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</si>
  <si>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</si>
  <si>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</si>
  <si>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</si>
  <si>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</si>
  <si>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1.94</t>
  </si>
  <si>
    <t>長浜市病院事業会計</t>
  </si>
  <si>
    <t>長浜市水道事業会計</t>
  </si>
  <si>
    <t>一般会計</t>
  </si>
  <si>
    <t>長浜市老人保健施設事業会計</t>
  </si>
  <si>
    <t>国民健康保険特別会計</t>
  </si>
  <si>
    <t>介護保険特別会計</t>
  </si>
  <si>
    <t>長浜市簡易水道事業特別会計</t>
  </si>
  <si>
    <t>長浜市農業集落排水事業特別会計</t>
  </si>
  <si>
    <t>その他会計（赤字）</t>
  </si>
  <si>
    <t>▲ 0.15</t>
  </si>
  <si>
    <t>その他会計（黒字）</t>
  </si>
  <si>
    <t>湖北広域行政事務センター</t>
    <rPh sb="0" eb="2">
      <t>コホク</t>
    </rPh>
    <rPh sb="2" eb="4">
      <t>コウイキ</t>
    </rPh>
    <rPh sb="4" eb="6">
      <t>ギョウセイ</t>
    </rPh>
    <rPh sb="6" eb="8">
      <t>ジム</t>
    </rPh>
    <phoneticPr fontId="22"/>
  </si>
  <si>
    <t>長浜水道企業団</t>
    <rPh sb="0" eb="2">
      <t>ナガハマ</t>
    </rPh>
    <rPh sb="2" eb="4">
      <t>スイドウ</t>
    </rPh>
    <rPh sb="4" eb="6">
      <t>キギョウ</t>
    </rPh>
    <rPh sb="6" eb="7">
      <t>ダン</t>
    </rPh>
    <phoneticPr fontId="22"/>
  </si>
  <si>
    <t>湖北地域消防組合</t>
    <rPh sb="0" eb="2">
      <t>コホク</t>
    </rPh>
    <rPh sb="2" eb="4">
      <t>チイキ</t>
    </rPh>
    <rPh sb="4" eb="6">
      <t>ショウボウ</t>
    </rPh>
    <rPh sb="6" eb="8">
      <t>クミアイ</t>
    </rPh>
    <phoneticPr fontId="2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</si>
  <si>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</si>
  <si>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</si>
  <si>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滋賀県市町村職員研修センター</t>
    <rPh sb="0" eb="3">
      <t>シガケン</t>
    </rPh>
    <rPh sb="3" eb="6">
      <t>シチョウソン</t>
    </rPh>
    <rPh sb="6" eb="8">
      <t>ショクイン</t>
    </rPh>
    <rPh sb="8" eb="10">
      <t>ケンシュウ</t>
    </rPh>
    <phoneticPr fontId="22"/>
  </si>
  <si>
    <t>滋賀県市町村交通災害共済組合</t>
    <rPh sb="0" eb="3">
      <t>シガケン</t>
    </rPh>
    <rPh sb="3" eb="6">
      <t>シチョウソン</t>
    </rPh>
    <rPh sb="6" eb="8">
      <t>コウツウ</t>
    </rPh>
    <rPh sb="8" eb="10">
      <t>サイガイ</t>
    </rPh>
    <rPh sb="10" eb="12">
      <t>キョウサイ</t>
    </rPh>
    <rPh sb="12" eb="14">
      <t>クミアイ</t>
    </rPh>
    <phoneticPr fontId="22"/>
  </si>
  <si>
    <t>○</t>
    <phoneticPr fontId="2"/>
  </si>
  <si>
    <t>長浜市土地開発公社</t>
    <rPh sb="0" eb="3">
      <t>ナガハマシ</t>
    </rPh>
    <rPh sb="3" eb="5">
      <t>トチ</t>
    </rPh>
    <rPh sb="5" eb="7">
      <t>カイハツ</t>
    </rPh>
    <rPh sb="7" eb="9">
      <t>コウシャ</t>
    </rPh>
    <phoneticPr fontId="22"/>
  </si>
  <si>
    <t>長浜文化スポーツ振興事業団</t>
    <rPh sb="0" eb="2">
      <t>ナガハマ</t>
    </rPh>
    <rPh sb="2" eb="4">
      <t>ブンカ</t>
    </rPh>
    <rPh sb="8" eb="10">
      <t>シンコウ</t>
    </rPh>
    <rPh sb="10" eb="13">
      <t>ジギョウダン</t>
    </rPh>
    <phoneticPr fontId="22"/>
  </si>
  <si>
    <t>長浜地方卸売市場</t>
    <rPh sb="0" eb="2">
      <t>ナガハマ</t>
    </rPh>
    <rPh sb="2" eb="4">
      <t>チホウ</t>
    </rPh>
    <rPh sb="4" eb="6">
      <t>オロシウリ</t>
    </rPh>
    <rPh sb="6" eb="8">
      <t>イチバ</t>
    </rPh>
    <phoneticPr fontId="22"/>
  </si>
  <si>
    <t>黒壁</t>
    <rPh sb="0" eb="2">
      <t>クロカベ</t>
    </rPh>
    <phoneticPr fontId="22"/>
  </si>
  <si>
    <t>長浜曳山文化協会</t>
    <rPh sb="0" eb="2">
      <t>ナガハマ</t>
    </rPh>
    <rPh sb="2" eb="4">
      <t>ヒキヤマ</t>
    </rPh>
    <rPh sb="4" eb="6">
      <t>ブンカ</t>
    </rPh>
    <rPh sb="6" eb="8">
      <t>キョウカイ</t>
    </rPh>
    <phoneticPr fontId="22"/>
  </si>
  <si>
    <t>長浜まちづくり</t>
    <rPh sb="0" eb="2">
      <t>ナガハマ</t>
    </rPh>
    <phoneticPr fontId="22"/>
  </si>
  <si>
    <t>まちづくり虎姫</t>
    <rPh sb="5" eb="7">
      <t>トラヒメ</t>
    </rPh>
    <phoneticPr fontId="22"/>
  </si>
  <si>
    <t>湖北水鳥ステーション</t>
    <rPh sb="0" eb="2">
      <t>コホク</t>
    </rPh>
    <rPh sb="2" eb="3">
      <t>ミズ</t>
    </rPh>
    <rPh sb="3" eb="4">
      <t>ドリ</t>
    </rPh>
    <phoneticPr fontId="22"/>
  </si>
  <si>
    <t>ふるさと夢公社きのもと</t>
    <rPh sb="4" eb="5">
      <t>ユメ</t>
    </rPh>
    <rPh sb="5" eb="7">
      <t>コウシャ</t>
    </rPh>
    <phoneticPr fontId="22"/>
  </si>
  <si>
    <t>湖北水源の里づくり</t>
    <rPh sb="0" eb="2">
      <t>コホク</t>
    </rPh>
    <rPh sb="2" eb="4">
      <t>スイゲン</t>
    </rPh>
    <rPh sb="5" eb="6">
      <t>サト</t>
    </rPh>
    <phoneticPr fontId="22"/>
  </si>
  <si>
    <t>西浅井総合サービス</t>
    <rPh sb="0" eb="3">
      <t>ニシアザイ</t>
    </rPh>
    <rPh sb="3" eb="5">
      <t>ソウゴウ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</si>
</sst>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53925</c:v>
                </c:pt>
                <c:pt idx="1">
                  <c:v>51263</c:v>
                </c:pt>
                <c:pt idx="2">
                  <c:v>50671</c:v>
                </c:pt>
                <c:pt idx="3">
                  <c:v>57996</c:v>
                </c:pt>
                <c:pt idx="4">
                  <c:v>64620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64559</c:v>
                </c:pt>
                <c:pt idx="1">
                  <c:v>70177</c:v>
                </c:pt>
                <c:pt idx="2">
                  <c:v>33884</c:v>
                </c:pt>
                <c:pt idx="3">
                  <c:v>71642</c:v>
                </c:pt>
                <c:pt idx="4">
                  <c:v>86791</c:v>
                </c:pt>
              </c:numCache>
            </c:numRef>
          </c:val>
          <c:smooth val="0"/>
        </c:ser>
        <c:dLbls>
          <c:showLegendKey val="0"/>
          <c:showVal val="0"/>
          <c:showCatName val="0"/>
          <c:showSerName val="0"/>
          <c:showPercent val="0"/>
          <c:showBubbleSize val="0"/>
        </c:dLbls>
        <c:marker val="1"/>
        <c:smooth val="0"/>
        <c:axId val="110495616"/>
        <c:axId val="110497792"/>
      </c:lineChart>
      <c:catAx>
        <c:axId val="110495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497792"/>
        <c:crosses val="autoZero"/>
        <c:auto val="1"/>
        <c:lblAlgn val="ctr"/>
        <c:lblOffset val="100"/>
        <c:tickLblSkip val="1"/>
        <c:tickMarkSkip val="1"/>
        <c:noMultiLvlLbl val="0"/>
      </c:catAx>
      <c:valAx>
        <c:axId val="1104977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495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6.68</c:v>
                </c:pt>
                <c:pt idx="1">
                  <c:v>1.44</c:v>
                </c:pt>
                <c:pt idx="2">
                  <c:v>1.46</c:v>
                </c:pt>
                <c:pt idx="3">
                  <c:v>0.94</c:v>
                </c:pt>
                <c:pt idx="4">
                  <c:v>1.24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18.96</c:v>
                </c:pt>
                <c:pt idx="1">
                  <c:v>16.11</c:v>
                </c:pt>
                <c:pt idx="2">
                  <c:v>15.77</c:v>
                </c:pt>
                <c:pt idx="3">
                  <c:v>15.98</c:v>
                </c:pt>
                <c:pt idx="4">
                  <c:v>15.99</c:v>
                </c:pt>
              </c:numCache>
            </c:numRef>
          </c:val>
        </c:ser>
        <c:dLbls>
          <c:showLegendKey val="0"/>
          <c:showVal val="0"/>
          <c:showCatName val="0"/>
          <c:showSerName val="0"/>
          <c:showPercent val="0"/>
          <c:showBubbleSize val="0"/>
        </c:dLbls>
        <c:gapWidth val="250"/>
        <c:overlap val="100"/>
        <c:axId val="111364352"/>
        <c:axId val="111374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1.51</c:v>
                </c:pt>
                <c:pt idx="1">
                  <c:v>-1.94</c:v>
                </c:pt>
                <c:pt idx="2">
                  <c:v>7.0000000000000007E-2</c:v>
                </c:pt>
                <c:pt idx="3">
                  <c:v>8.75</c:v>
                </c:pt>
                <c:pt idx="4">
                  <c:v>7.78</c:v>
                </c:pt>
              </c:numCache>
            </c:numRef>
          </c:val>
          <c:smooth val="0"/>
        </c:ser>
        <c:dLbls>
          <c:showLegendKey val="0"/>
          <c:showVal val="0"/>
          <c:showCatName val="0"/>
          <c:showSerName val="0"/>
          <c:showPercent val="0"/>
          <c:showBubbleSize val="0"/>
        </c:dLbls>
        <c:marker val="1"/>
        <c:smooth val="0"/>
        <c:axId val="111364352"/>
        <c:axId val="111374720"/>
      </c:lineChart>
      <c:catAx>
        <c:axId val="11136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374720"/>
        <c:crosses val="autoZero"/>
        <c:auto val="1"/>
        <c:lblAlgn val="ctr"/>
        <c:lblOffset val="100"/>
        <c:tickLblSkip val="1"/>
        <c:tickMarkSkip val="1"/>
        <c:noMultiLvlLbl val="0"/>
      </c:catAx>
      <c:valAx>
        <c:axId val="11137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6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0.71</c:v>
                </c:pt>
                <c:pt idx="2">
                  <c:v>#N/A</c:v>
                </c:pt>
                <c:pt idx="3">
                  <c:v>0.6</c:v>
                </c:pt>
                <c:pt idx="4">
                  <c:v>#N/A</c:v>
                </c:pt>
                <c:pt idx="5">
                  <c:v>0.61</c:v>
                </c:pt>
                <c:pt idx="6">
                  <c:v>#N/A</c:v>
                </c:pt>
                <c:pt idx="7">
                  <c:v>1.56</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0.15</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長浜市農業集落排水事業特別会計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長浜市簡易水道事業特別会計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0.09</c:v>
                </c:pt>
                <c:pt idx="8">
                  <c:v>#N/A</c:v>
                </c:pt>
                <c:pt idx="9">
                  <c:v>0.09</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0.16</c:v>
                </c:pt>
                <c:pt idx="2">
                  <c:v>#N/A</c:v>
                </c:pt>
                <c:pt idx="3">
                  <c:v>0.08</c:v>
                </c:pt>
                <c:pt idx="4">
                  <c:v>#N/A</c:v>
                </c:pt>
                <c:pt idx="5">
                  <c:v>0.04</c:v>
                </c:pt>
                <c:pt idx="6">
                  <c:v>#N/A</c:v>
                </c:pt>
                <c:pt idx="7">
                  <c:v>0.06</c:v>
                </c:pt>
                <c:pt idx="8">
                  <c:v>#N/A</c:v>
                </c:pt>
                <c:pt idx="9">
                  <c:v>0.3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0.39</c:v>
                </c:pt>
                <c:pt idx="2">
                  <c:v>#N/A</c:v>
                </c:pt>
                <c:pt idx="3">
                  <c:v>0.11</c:v>
                </c:pt>
                <c:pt idx="4">
                  <c:v>#N/A</c:v>
                </c:pt>
                <c:pt idx="5">
                  <c:v>0.4</c:v>
                </c:pt>
                <c:pt idx="6">
                  <c:v>#N/A</c:v>
                </c:pt>
                <c:pt idx="7">
                  <c:v>0.6</c:v>
                </c:pt>
                <c:pt idx="8">
                  <c:v>#N/A</c:v>
                </c:pt>
                <c:pt idx="9">
                  <c:v>0.32</c:v>
                </c:pt>
              </c:numCache>
            </c:numRef>
          </c:val>
        </c:ser>
        <c:ser>
          <c:idx val="6"/>
          <c:order val="6"/>
          <c:tx>
            <c:strRef>
              <c:f>データシート!$A$33</c:f>
              <c:strCache>
                <c:ptCount val="1"/>
                <c:pt idx="0">
                  <c:v>長浜市老人保健施設事業会計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0.62</c:v>
                </c:pt>
                <c:pt idx="2">
                  <c:v>#N/A</c:v>
                </c:pt>
                <c:pt idx="3">
                  <c:v>0.57999999999999996</c:v>
                </c:pt>
                <c:pt idx="4">
                  <c:v>#N/A</c:v>
                </c:pt>
                <c:pt idx="5">
                  <c:v>0.56999999999999995</c:v>
                </c:pt>
                <c:pt idx="6">
                  <c:v>#N/A</c:v>
                </c:pt>
                <c:pt idx="7">
                  <c:v>0.65</c:v>
                </c:pt>
                <c:pt idx="8">
                  <c:v>#N/A</c:v>
                </c:pt>
                <c:pt idx="9">
                  <c:v>0.65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6.79</c:v>
                </c:pt>
                <c:pt idx="2">
                  <c:v>#N/A</c:v>
                </c:pt>
                <c:pt idx="3">
                  <c:v>1.42</c:v>
                </c:pt>
                <c:pt idx="4">
                  <c:v>#N/A</c:v>
                </c:pt>
                <c:pt idx="5">
                  <c:v>1.46</c:v>
                </c:pt>
                <c:pt idx="6">
                  <c:v>#N/A</c:v>
                </c:pt>
                <c:pt idx="7">
                  <c:v>0.94</c:v>
                </c:pt>
                <c:pt idx="8">
                  <c:v>#N/A</c:v>
                </c:pt>
                <c:pt idx="9">
                  <c:v>1.24</c:v>
                </c:pt>
              </c:numCache>
            </c:numRef>
          </c:val>
        </c:ser>
        <c:ser>
          <c:idx val="8"/>
          <c:order val="8"/>
          <c:tx>
            <c:strRef>
              <c:f>データシート!$A$35</c:f>
              <c:strCache>
                <c:ptCount val="1"/>
                <c:pt idx="0">
                  <c:v>長浜市水道事業会計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2.2799999999999998</c:v>
                </c:pt>
                <c:pt idx="2">
                  <c:v>#N/A</c:v>
                </c:pt>
                <c:pt idx="3">
                  <c:v>2.2799999999999998</c:v>
                </c:pt>
                <c:pt idx="4">
                  <c:v>#N/A</c:v>
                </c:pt>
                <c:pt idx="5">
                  <c:v>2.17</c:v>
                </c:pt>
                <c:pt idx="6">
                  <c:v>#N/A</c:v>
                </c:pt>
                <c:pt idx="7">
                  <c:v>2.15</c:v>
                </c:pt>
                <c:pt idx="8">
                  <c:v>#N/A</c:v>
                </c:pt>
                <c:pt idx="9">
                  <c:v>2.06</c:v>
                </c:pt>
              </c:numCache>
            </c:numRef>
          </c:val>
        </c:ser>
        <c:ser>
          <c:idx val="9"/>
          <c:order val="9"/>
          <c:tx>
            <c:strRef>
              <c:f>データシート!$A$36</c:f>
              <c:strCache>
                <c:ptCount val="1"/>
                <c:pt idx="0">
                  <c:v>長浜市病院事業会計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20.76</c:v>
                </c:pt>
                <c:pt idx="2">
                  <c:v>#N/A</c:v>
                </c:pt>
                <c:pt idx="3">
                  <c:v>23.63</c:v>
                </c:pt>
                <c:pt idx="4">
                  <c:v>#N/A</c:v>
                </c:pt>
                <c:pt idx="5">
                  <c:v>24.72</c:v>
                </c:pt>
                <c:pt idx="6">
                  <c:v>#N/A</c:v>
                </c:pt>
                <c:pt idx="7">
                  <c:v>25.58</c:v>
                </c:pt>
                <c:pt idx="8">
                  <c:v>#N/A</c:v>
                </c:pt>
                <c:pt idx="9">
                  <c:v>25.7</c:v>
                </c:pt>
              </c:numCache>
            </c:numRef>
          </c:val>
        </c:ser>
        <c:dLbls>
          <c:showLegendKey val="0"/>
          <c:showVal val="0"/>
          <c:showCatName val="0"/>
          <c:showSerName val="0"/>
          <c:showPercent val="0"/>
          <c:showBubbleSize val="0"/>
        </c:dLbls>
        <c:gapWidth val="150"/>
        <c:overlap val="100"/>
        <c:axId val="111206784"/>
        <c:axId val="111208320"/>
      </c:barChart>
      <c:catAx>
        <c:axId val="11120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208320"/>
        <c:crosses val="autoZero"/>
        <c:auto val="1"/>
        <c:lblAlgn val="ctr"/>
        <c:lblOffset val="100"/>
        <c:tickLblSkip val="1"/>
        <c:tickMarkSkip val="1"/>
        <c:noMultiLvlLbl val="0"/>
      </c:catAx>
      <c:valAx>
        <c:axId val="11120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06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6598</c:v>
                </c:pt>
                <c:pt idx="5">
                  <c:v>6474</c:v>
                </c:pt>
                <c:pt idx="8">
                  <c:v>6700</c:v>
                </c:pt>
                <c:pt idx="11">
                  <c:v>6705</c:v>
                </c:pt>
                <c:pt idx="14">
                  <c:v>6653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5</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306</c:v>
                </c:pt>
                <c:pt idx="3">
                  <c:v>299</c:v>
                </c:pt>
                <c:pt idx="6">
                  <c:v>214</c:v>
                </c:pt>
                <c:pt idx="9">
                  <c:v>452</c:v>
                </c:pt>
                <c:pt idx="12">
                  <c:v>696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546</c:v>
                </c:pt>
                <c:pt idx="3">
                  <c:v>609</c:v>
                </c:pt>
                <c:pt idx="6">
                  <c:v>554</c:v>
                </c:pt>
                <c:pt idx="9">
                  <c:v>372</c:v>
                </c:pt>
                <c:pt idx="12">
                  <c:v>432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2564</c:v>
                </c:pt>
                <c:pt idx="3">
                  <c:v>2348</c:v>
                </c:pt>
                <c:pt idx="6">
                  <c:v>2823</c:v>
                </c:pt>
                <c:pt idx="9">
                  <c:v>2783</c:v>
                </c:pt>
                <c:pt idx="12">
                  <c:v>2774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30</c:v>
                </c:pt>
                <c:pt idx="3">
                  <c:v>30</c:v>
                </c:pt>
                <c:pt idx="6">
                  <c:v>30</c:v>
                </c:pt>
                <c:pt idx="9">
                  <c:v>62</c:v>
                </c:pt>
                <c:pt idx="12">
                  <c:v>48</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7379</c:v>
                </c:pt>
                <c:pt idx="3">
                  <c:v>7029</c:v>
                </c:pt>
                <c:pt idx="6">
                  <c:v>6780</c:v>
                </c:pt>
                <c:pt idx="9">
                  <c:v>6296</c:v>
                </c:pt>
                <c:pt idx="12">
                  <c:v>6021</c:v>
                </c:pt>
              </c:numCache>
            </c:numRef>
          </c:val>
        </c:ser>
        <c:dLbls>
          <c:showLegendKey val="0"/>
          <c:showVal val="0"/>
          <c:showCatName val="0"/>
          <c:showSerName val="0"/>
          <c:showPercent val="0"/>
          <c:showBubbleSize val="0"/>
        </c:dLbls>
        <c:gapWidth val="100"/>
        <c:overlap val="100"/>
        <c:axId val="110263680"/>
        <c:axId val="110278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4227</c:v>
                </c:pt>
                <c:pt idx="2">
                  <c:v>#N/A</c:v>
                </c:pt>
                <c:pt idx="3">
                  <c:v>#N/A</c:v>
                </c:pt>
                <c:pt idx="4">
                  <c:v>3846</c:v>
                </c:pt>
                <c:pt idx="5">
                  <c:v>#N/A</c:v>
                </c:pt>
                <c:pt idx="6">
                  <c:v>#N/A</c:v>
                </c:pt>
                <c:pt idx="7">
                  <c:v>3701</c:v>
                </c:pt>
                <c:pt idx="8">
                  <c:v>#N/A</c:v>
                </c:pt>
                <c:pt idx="9">
                  <c:v>#N/A</c:v>
                </c:pt>
                <c:pt idx="10">
                  <c:v>3260</c:v>
                </c:pt>
                <c:pt idx="11">
                  <c:v>#N/A</c:v>
                </c:pt>
                <c:pt idx="12">
                  <c:v>#N/A</c:v>
                </c:pt>
                <c:pt idx="13">
                  <c:v>3318</c:v>
                </c:pt>
                <c:pt idx="14">
                  <c:v>#N/A</c:v>
                </c:pt>
              </c:numCache>
            </c:numRef>
          </c:val>
          <c:smooth val="0"/>
        </c:ser>
        <c:dLbls>
          <c:showLegendKey val="0"/>
          <c:showVal val="0"/>
          <c:showCatName val="0"/>
          <c:showSerName val="0"/>
          <c:showPercent val="0"/>
          <c:showBubbleSize val="0"/>
        </c:dLbls>
        <c:marker val="1"/>
        <c:smooth val="0"/>
        <c:axId val="110263680"/>
        <c:axId val="110278144"/>
      </c:lineChart>
      <c:catAx>
        <c:axId val="11026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278144"/>
        <c:crosses val="autoZero"/>
        <c:auto val="1"/>
        <c:lblAlgn val="ctr"/>
        <c:lblOffset val="100"/>
        <c:tickLblSkip val="1"/>
        <c:tickMarkSkip val="1"/>
        <c:noMultiLvlLbl val="0"/>
      </c:catAx>
      <c:valAx>
        <c:axId val="11027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6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72409</c:v>
                </c:pt>
                <c:pt idx="5">
                  <c:v>73125</c:v>
                </c:pt>
                <c:pt idx="8">
                  <c:v>73818</c:v>
                </c:pt>
                <c:pt idx="11">
                  <c:v>74761</c:v>
                </c:pt>
                <c:pt idx="14">
                  <c:v>78404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5908</c:v>
                </c:pt>
                <c:pt idx="5">
                  <c:v>5954</c:v>
                </c:pt>
                <c:pt idx="8">
                  <c:v>7960</c:v>
                </c:pt>
                <c:pt idx="11">
                  <c:v>7913</c:v>
                </c:pt>
                <c:pt idx="14">
                  <c:v>7618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15884</c:v>
                </c:pt>
                <c:pt idx="5">
                  <c:v>20652</c:v>
                </c:pt>
                <c:pt idx="8">
                  <c:v>25727</c:v>
                </c:pt>
                <c:pt idx="11">
                  <c:v>25996</c:v>
                </c:pt>
                <c:pt idx="14">
                  <c:v>27655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1516</c:v>
                </c:pt>
                <c:pt idx="3">
                  <c:v>25</c:v>
                </c:pt>
                <c:pt idx="6">
                  <c:v>19</c:v>
                </c:pt>
                <c:pt idx="9">
                  <c:v>18</c:v>
                </c:pt>
                <c:pt idx="12">
                  <c:v>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9121</c:v>
                </c:pt>
                <c:pt idx="3">
                  <c:v>8671</c:v>
                </c:pt>
                <c:pt idx="6">
                  <c:v>8604</c:v>
                </c:pt>
                <c:pt idx="9">
                  <c:v>8171</c:v>
                </c:pt>
                <c:pt idx="12">
                  <c:v>7503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2035</c:v>
                </c:pt>
                <c:pt idx="3">
                  <c:v>1432</c:v>
                </c:pt>
                <c:pt idx="6">
                  <c:v>894</c:v>
                </c:pt>
                <c:pt idx="9">
                  <c:v>668</c:v>
                </c:pt>
                <c:pt idx="12">
                  <c:v>1828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40778</c:v>
                </c:pt>
                <c:pt idx="3">
                  <c:v>38456</c:v>
                </c:pt>
                <c:pt idx="6">
                  <c:v>33216</c:v>
                </c:pt>
                <c:pt idx="9">
                  <c:v>36261</c:v>
                </c:pt>
                <c:pt idx="12">
                  <c:v>34181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2011</c:v>
                </c:pt>
                <c:pt idx="3">
                  <c:v>1318</c:v>
                </c:pt>
                <c:pt idx="6">
                  <c:v>880</c:v>
                </c:pt>
                <c:pt idx="9">
                  <c:v>718</c:v>
                </c:pt>
                <c:pt idx="12">
                  <c:v>578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59945</c:v>
                </c:pt>
                <c:pt idx="3">
                  <c:v>57647</c:v>
                </c:pt>
                <c:pt idx="6">
                  <c:v>55081</c:v>
                </c:pt>
                <c:pt idx="9">
                  <c:v>52247</c:v>
                </c:pt>
                <c:pt idx="12">
                  <c:v>51578</c:v>
                </c:pt>
              </c:numCache>
            </c:numRef>
          </c:val>
        </c:ser>
        <c:dLbls>
          <c:showLegendKey val="0"/>
          <c:showVal val="0"/>
          <c:showCatName val="0"/>
          <c:showSerName val="0"/>
          <c:showPercent val="0"/>
          <c:showBubbleSize val="0"/>
        </c:dLbls>
        <c:gapWidth val="100"/>
        <c:overlap val="100"/>
        <c:axId val="111093248"/>
        <c:axId val="111095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21205</c:v>
                </c:pt>
                <c:pt idx="2">
                  <c:v>#N/A</c:v>
                </c:pt>
                <c:pt idx="3">
                  <c:v>#N/A</c:v>
                </c:pt>
                <c:pt idx="4">
                  <c:v>7818</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1093248"/>
        <c:axId val="111095168"/>
      </c:lineChart>
      <c:catAx>
        <c:axId val="11109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095168"/>
        <c:crosses val="autoZero"/>
        <c:auto val="1"/>
        <c:lblAlgn val="ctr"/>
        <c:lblOffset val="100"/>
        <c:tickLblSkip val="1"/>
        <c:tickMarkSkip val="1"/>
        <c:noMultiLvlLbl val="0"/>
      </c:catAx>
      <c:valAx>
        <c:axId val="11109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9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122,783
119,812
680.79
60,740,428
58,489,009
453,121
36,441,606
51,577,551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企業業績の悪化により、前年の法人税割収入が大幅に減少した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en-US" sz="1100" b="0" i="0" baseline="0">
              <a:solidFill>
                <a:schemeClr val="dk1"/>
              </a:solidFill>
              <a:effectLst/>
              <a:latin typeface="+mn-lt"/>
              <a:ea typeface="+mn-ea"/>
              <a:cs typeface="+mn-cs"/>
            </a:rPr>
            <a:t>年度の基準財政収入額における法人税割収入と比較すると増加していることから、</a:t>
          </a:r>
          <a:r>
            <a:rPr lang="ja-JP" altLang="ja-JP" sz="1100" b="0" i="0" baseline="0">
              <a:solidFill>
                <a:schemeClr val="dk1"/>
              </a:solidFill>
              <a:effectLst/>
              <a:latin typeface="+mn-lt"/>
              <a:ea typeface="+mn-ea"/>
              <a:cs typeface="+mn-cs"/>
            </a:rPr>
            <a:t>財政力指数は前年度</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ポイント増加したが</a:t>
          </a:r>
          <a:r>
            <a:rPr lang="ja-JP" altLang="ja-JP" sz="1100" b="0" i="0" baseline="0">
              <a:solidFill>
                <a:schemeClr val="dk1"/>
              </a:solidFill>
              <a:effectLst/>
              <a:latin typeface="+mn-lt"/>
              <a:ea typeface="+mn-ea"/>
              <a:cs typeface="+mn-cs"/>
            </a:rPr>
            <a:t>、類似団体平均や県内平均を下回る結果となった。</a:t>
          </a:r>
          <a:endParaRPr lang="ja-JP" altLang="ja-JP" sz="1400">
            <a:effectLst/>
          </a:endParaRPr>
        </a:p>
        <a:p>
          <a:pPr rtl="0"/>
          <a:r>
            <a:rPr lang="ja-JP" altLang="ja-JP" sz="1100" b="0" i="0" baseline="0">
              <a:solidFill>
                <a:schemeClr val="dk1"/>
              </a:solidFill>
              <a:effectLst/>
              <a:latin typeface="+mn-lt"/>
              <a:ea typeface="+mn-ea"/>
              <a:cs typeface="+mn-cs"/>
            </a:rPr>
            <a:t>　普通交付税の算定の特例（合併算定替）による措置は平成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年度から段階的に縮減が始ま</a:t>
          </a:r>
          <a:r>
            <a:rPr lang="ja-JP" altLang="en-US" sz="1100" b="0" i="0" baseline="0">
              <a:solidFill>
                <a:schemeClr val="dk1"/>
              </a:solidFill>
              <a:effectLst/>
              <a:latin typeface="+mn-lt"/>
              <a:ea typeface="+mn-ea"/>
              <a:cs typeface="+mn-cs"/>
            </a:rPr>
            <a:t>ることから、これに対応する歳出規模を縮小し、</a:t>
          </a:r>
          <a:r>
            <a:rPr lang="ja-JP" altLang="ja-JP" sz="1100" b="0" i="0" baseline="0">
              <a:solidFill>
                <a:schemeClr val="dk1"/>
              </a:solidFill>
              <a:effectLst/>
              <a:latin typeface="+mn-lt"/>
              <a:ea typeface="+mn-ea"/>
              <a:cs typeface="+mn-cs"/>
            </a:rPr>
            <a:t>交付税に依存した財政運営から早期に脱却するため、平成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月に策定した</a:t>
          </a:r>
          <a:r>
            <a:rPr lang="ja-JP" altLang="en-US" sz="1100" b="0" i="0" baseline="0">
              <a:solidFill>
                <a:schemeClr val="dk1"/>
              </a:solidFill>
              <a:effectLst/>
              <a:latin typeface="+mn-lt"/>
              <a:ea typeface="+mn-ea"/>
              <a:cs typeface="+mn-cs"/>
            </a:rPr>
            <a:t>財政計画等</a:t>
          </a:r>
          <a:r>
            <a:rPr lang="ja-JP" altLang="ja-JP" sz="1100" b="0" i="0" baseline="0">
              <a:solidFill>
                <a:schemeClr val="dk1"/>
              </a:solidFill>
              <a:effectLst/>
              <a:latin typeface="+mn-lt"/>
              <a:ea typeface="+mn-ea"/>
              <a:cs typeface="+mn-cs"/>
            </a:rPr>
            <a:t>に基づき、</a:t>
          </a:r>
          <a:r>
            <a:rPr lang="ja-JP" altLang="en-US" sz="1100" b="0" i="0" baseline="0">
              <a:solidFill>
                <a:schemeClr val="dk1"/>
              </a:solidFill>
              <a:effectLst/>
              <a:latin typeface="+mn-lt"/>
              <a:ea typeface="+mn-ea"/>
              <a:cs typeface="+mn-cs"/>
            </a:rPr>
            <a:t>普通建設事業費の抑制、</a:t>
          </a:r>
          <a:r>
            <a:rPr lang="ja-JP" altLang="ja-JP" sz="1100" b="0" i="0" baseline="0">
              <a:solidFill>
                <a:schemeClr val="dk1"/>
              </a:solidFill>
              <a:effectLst/>
              <a:latin typeface="+mn-lt"/>
              <a:ea typeface="+mn-ea"/>
              <a:cs typeface="+mn-cs"/>
            </a:rPr>
            <a:t>市債残高の削減、職員数の適正化、公共施設の</a:t>
          </a:r>
          <a:r>
            <a:rPr lang="ja-JP" altLang="en-US" sz="1100" b="0" i="0" baseline="0">
              <a:solidFill>
                <a:schemeClr val="dk1"/>
              </a:solidFill>
              <a:effectLst/>
              <a:latin typeface="+mn-lt"/>
              <a:ea typeface="+mn-ea"/>
              <a:cs typeface="+mn-cs"/>
            </a:rPr>
            <a:t>再編・長寿命化</a:t>
          </a:r>
          <a:r>
            <a:rPr lang="ja-JP" altLang="ja-JP" sz="1100" b="0" i="0" baseline="0">
              <a:solidFill>
                <a:schemeClr val="dk1"/>
              </a:solidFill>
              <a:effectLst/>
              <a:latin typeface="+mn-lt"/>
              <a:ea typeface="+mn-ea"/>
              <a:cs typeface="+mn-cs"/>
            </a:rPr>
            <a:t>等に取り組み、持続可能で安定した財政構造を確立していく。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109008</xdr:rowOff>
    </xdr:from>
    <xdr:to>
      <xdr:col>7</xdr:col>
      <xdr:colOff>152400</xdr:colOff>
      <xdr:row>45</xdr:row>
      <xdr:rowOff>134408</xdr:rowOff>
    </xdr:to>
    <xdr:cxnSp macro="">
      <xdr:nvCxnSpPr>
        <xdr:cNvPr id="63" name="直線コネクタ 62"/>
        <xdr:cNvCxnSpPr/>
      </xdr:nvCxnSpPr>
      <xdr:spPr>
        <a:xfrm flipV="1">
          <a:off x="4953000" y="628120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106485</xdr:rowOff>
    </xdr:from>
    <xdr:ext cx="762000" cy="259045"/>
    <xdr:sp macro="" textlink="">
      <xdr:nvSpPr>
        <xdr:cNvPr id="64"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0.37</a:t>
          </a:r>
          <a:endParaRPr kumimoji="1" lang="ja-JP" altLang="en-US" sz="1000" b="1">
            <a:latin typeface="ＭＳ Ｐゴシック"/>
          </a:endParaRPr>
        </a:p>
      </xdr:txBody>
    </xdr:sp>
    <xdr:clientData/>
  </xdr:oneCellAnchor>
  <xdr:twoCellAnchor>
    <xdr:from>
      <xdr:col>7</xdr:col>
      <xdr:colOff>63500</xdr:colOff>
      <xdr:row>45</xdr:row>
      <xdr:rowOff>134408</xdr:rowOff>
    </xdr:from>
    <xdr:to>
      <xdr:col>7</xdr:col>
      <xdr:colOff>241300</xdr:colOff>
      <xdr:row>45</xdr:row>
      <xdr:rowOff>134408</xdr:rowOff>
    </xdr:to>
    <xdr:cxnSp macro="">
      <xdr:nvCxnSpPr>
        <xdr:cNvPr id="65" name="直線コネクタ 64"/>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23935</xdr:rowOff>
    </xdr:from>
    <xdr:ext cx="762000" cy="259045"/>
    <xdr:sp macro="" textlink="">
      <xdr:nvSpPr>
        <xdr:cNvPr id="66"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7</xdr:col>
      <xdr:colOff>63500</xdr:colOff>
      <xdr:row>36</xdr:row>
      <xdr:rowOff>109008</xdr:rowOff>
    </xdr:from>
    <xdr:to>
      <xdr:col>7</xdr:col>
      <xdr:colOff>241300</xdr:colOff>
      <xdr:row>36</xdr:row>
      <xdr:rowOff>109008</xdr:rowOff>
    </xdr:to>
    <xdr:cxnSp macro="">
      <xdr:nvCxnSpPr>
        <xdr:cNvPr id="67" name="直線コネクタ 66"/>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34925</xdr:rowOff>
    </xdr:to>
    <xdr:cxnSp macro="">
      <xdr:nvCxnSpPr>
        <xdr:cNvPr id="68" name="直線コネクタ 67"/>
        <xdr:cNvCxnSpPr/>
      </xdr:nvCxnSpPr>
      <xdr:spPr>
        <a:xfrm flipV="1">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102252</xdr:rowOff>
    </xdr:from>
    <xdr:ext cx="762000" cy="259045"/>
    <xdr:sp macro="" textlink="">
      <xdr:nvSpPr>
        <xdr:cNvPr id="69"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70" name="フローチャート : 判断 69"/>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34925</xdr:rowOff>
    </xdr:from>
    <xdr:to>
      <xdr:col>6</xdr:col>
      <xdr:colOff>0</xdr:colOff>
      <xdr:row>43</xdr:row>
      <xdr:rowOff>34925</xdr:rowOff>
    </xdr:to>
    <xdr:cxnSp macro="">
      <xdr:nvCxnSpPr>
        <xdr:cNvPr id="71" name="直線コネクタ 70"/>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2" name="フローチャート : 判断 71"/>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3" name="テキスト ボックス 72"/>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34925</xdr:rowOff>
    </xdr:from>
    <xdr:to>
      <xdr:col>4</xdr:col>
      <xdr:colOff>482600</xdr:colOff>
      <xdr:row>43</xdr:row>
      <xdr:rowOff>34925</xdr:rowOff>
    </xdr:to>
    <xdr:cxnSp macro="">
      <xdr:nvCxnSpPr>
        <xdr:cNvPr id="74" name="直線コネクタ 73"/>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5" name="フローチャート : 判断 74"/>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6" name="テキスト ボックス 75"/>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43</xdr:row>
      <xdr:rowOff>34925</xdr:rowOff>
    </xdr:to>
    <xdr:cxnSp macro="">
      <xdr:nvCxnSpPr>
        <xdr:cNvPr id="77" name="直線コネクタ 76"/>
        <xdr:cNvCxnSpPr/>
      </xdr:nvCxnSpPr>
      <xdr:spPr>
        <a:xfrm>
          <a:off x="1447800" y="73670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8" name="フローチャート :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9" name="テキスト ボックス 78"/>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0" name="フローチャート : 判断 79"/>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1" name="テキスト ボックス 80"/>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155575</xdr:rowOff>
    </xdr:from>
    <xdr:to>
      <xdr:col>6</xdr:col>
      <xdr:colOff>50800</xdr:colOff>
      <xdr:row>43</xdr:row>
      <xdr:rowOff>85725</xdr:rowOff>
    </xdr:to>
    <xdr:sp macro="" textlink="">
      <xdr:nvSpPr>
        <xdr:cNvPr id="89" name="円/楕円 88"/>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90" name="テキスト ボックス 89"/>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155575</xdr:rowOff>
    </xdr:from>
    <xdr:to>
      <xdr:col>4</xdr:col>
      <xdr:colOff>533400</xdr:colOff>
      <xdr:row>43</xdr:row>
      <xdr:rowOff>85725</xdr:rowOff>
    </xdr:to>
    <xdr:sp macro="" textlink="">
      <xdr:nvSpPr>
        <xdr:cNvPr id="91" name="円/楕円 90"/>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70502</xdr:rowOff>
    </xdr:from>
    <xdr:ext cx="762000" cy="259045"/>
    <xdr:sp macro="" textlink="">
      <xdr:nvSpPr>
        <xdr:cNvPr id="92" name="テキスト ボックス 91"/>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93" name="円/楕円 92"/>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70502</xdr:rowOff>
    </xdr:from>
    <xdr:ext cx="762000" cy="259045"/>
    <xdr:sp macro="" textlink="">
      <xdr:nvSpPr>
        <xdr:cNvPr id="94" name="テキスト ボックス 93"/>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歳出面では、</a:t>
          </a:r>
          <a:r>
            <a:rPr lang="ja-JP" altLang="en-US" sz="1100" b="0" i="0" baseline="0">
              <a:solidFill>
                <a:schemeClr val="dk1"/>
              </a:solidFill>
              <a:effectLst/>
              <a:latin typeface="+mn-lt"/>
              <a:ea typeface="+mn-ea"/>
              <a:cs typeface="+mn-cs"/>
            </a:rPr>
            <a:t>公債費、人件費、補助費</a:t>
          </a:r>
          <a:r>
            <a:rPr lang="ja-JP" altLang="ja-JP" sz="1100" b="0" i="0" baseline="0">
              <a:solidFill>
                <a:schemeClr val="dk1"/>
              </a:solidFill>
              <a:effectLst/>
              <a:latin typeface="+mn-lt"/>
              <a:ea typeface="+mn-ea"/>
              <a:cs typeface="+mn-cs"/>
            </a:rPr>
            <a:t>の減少により経常経費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減少、歳入面で</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臨時財政対策債、地方交付税等</a:t>
          </a:r>
          <a:r>
            <a:rPr lang="ja-JP" altLang="ja-JP" sz="1100" b="0" i="0" baseline="0">
              <a:solidFill>
                <a:schemeClr val="dk1"/>
              </a:solidFill>
              <a:effectLst/>
              <a:latin typeface="+mn-lt"/>
              <a:ea typeface="+mn-ea"/>
              <a:cs typeface="+mn-cs"/>
            </a:rPr>
            <a:t>の経常一般財源が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したことにより、経常収支比率は前年度から</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改善し</a:t>
          </a:r>
          <a:r>
            <a:rPr lang="ja-JP" altLang="ja-JP" sz="1100" b="0" i="0" baseline="0">
              <a:solidFill>
                <a:schemeClr val="dk1"/>
              </a:solidFill>
              <a:effectLst/>
              <a:latin typeface="+mn-lt"/>
              <a:ea typeface="+mn-ea"/>
              <a:cs typeface="+mn-cs"/>
            </a:rPr>
            <a:t>、類似団体平均、全国平均、県平均を下回る比率が維持できた。</a:t>
          </a:r>
          <a:endParaRPr lang="ja-JP" altLang="ja-JP" sz="1400">
            <a:effectLst/>
          </a:endParaRPr>
        </a:p>
        <a:p>
          <a:pPr rtl="0"/>
          <a:r>
            <a:rPr lang="ja-JP" altLang="ja-JP" sz="1100" b="0" i="0" baseline="0">
              <a:solidFill>
                <a:schemeClr val="dk1"/>
              </a:solidFill>
              <a:effectLst/>
              <a:latin typeface="+mn-lt"/>
              <a:ea typeface="+mn-ea"/>
              <a:cs typeface="+mn-cs"/>
            </a:rPr>
            <a:t>　しかし、今後も経済情勢は先行き不透明であり、税収の増加は期待できず、交付税等も中長期的には縮減が見込まれるなど、一般財源は確実に減少する一方、扶助費等の増加が見込まれるため、引き続き、定員適正化計画に基づく職員数の適正管理や、</a:t>
          </a:r>
          <a:r>
            <a:rPr lang="ja-JP" altLang="en-US" sz="1100" b="0" i="0" baseline="0">
              <a:solidFill>
                <a:schemeClr val="dk1"/>
              </a:solidFill>
              <a:effectLst/>
              <a:latin typeface="+mn-lt"/>
              <a:ea typeface="+mn-ea"/>
              <a:cs typeface="+mn-cs"/>
            </a:rPr>
            <a:t>公共施設等総合管理計画による施設見直しによる物件費等の削減、</a:t>
          </a:r>
          <a:r>
            <a:rPr lang="ja-JP" altLang="ja-JP" sz="1100" b="0" i="0" baseline="0">
              <a:solidFill>
                <a:schemeClr val="dk1"/>
              </a:solidFill>
              <a:effectLst/>
              <a:latin typeface="+mn-lt"/>
              <a:ea typeface="+mn-ea"/>
              <a:cs typeface="+mn-cs"/>
            </a:rPr>
            <a:t>繰上償還による公債費負担の軽減により経常経費の抑制に取り組んでいく。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122767</xdr:rowOff>
    </xdr:to>
    <xdr:cxnSp macro="">
      <xdr:nvCxnSpPr>
        <xdr:cNvPr id="126" name="直線コネクタ 125"/>
        <xdr:cNvCxnSpPr/>
      </xdr:nvCxnSpPr>
      <xdr:spPr>
        <a:xfrm flipV="1">
          <a:off x="4953000" y="997458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94844</xdr:rowOff>
    </xdr:from>
    <xdr:ext cx="762000" cy="259045"/>
    <xdr:sp macro="" textlink="">
      <xdr:nvSpPr>
        <xdr:cNvPr id="127"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93.0</a:t>
          </a:r>
          <a:endParaRPr kumimoji="1" lang="ja-JP" altLang="en-US" sz="1000" b="1">
            <a:latin typeface="ＭＳ Ｐゴシック"/>
          </a:endParaRPr>
        </a:p>
      </xdr:txBody>
    </xdr:sp>
    <xdr:clientData/>
  </xdr:oneCellAnchor>
  <xdr:twoCellAnchor>
    <xdr:from>
      <xdr:col>7</xdr:col>
      <xdr:colOff>63500</xdr:colOff>
      <xdr:row>66</xdr:row>
      <xdr:rowOff>122767</xdr:rowOff>
    </xdr:from>
    <xdr:to>
      <xdr:col>7</xdr:col>
      <xdr:colOff>241300</xdr:colOff>
      <xdr:row>66</xdr:row>
      <xdr:rowOff>122767</xdr:rowOff>
    </xdr:to>
    <xdr:cxnSp macro="">
      <xdr:nvCxnSpPr>
        <xdr:cNvPr id="128" name="直線コネクタ 127"/>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12277</xdr:rowOff>
    </xdr:from>
    <xdr:to>
      <xdr:col>7</xdr:col>
      <xdr:colOff>152400</xdr:colOff>
      <xdr:row>62</xdr:row>
      <xdr:rowOff>149013</xdr:rowOff>
    </xdr:to>
    <xdr:cxnSp macro="">
      <xdr:nvCxnSpPr>
        <xdr:cNvPr id="131" name="直線コネクタ 130"/>
        <xdr:cNvCxnSpPr/>
      </xdr:nvCxnSpPr>
      <xdr:spPr>
        <a:xfrm flipV="1">
          <a:off x="4114800" y="1064217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166810</xdr:rowOff>
    </xdr:from>
    <xdr:ext cx="762000" cy="259045"/>
    <xdr:sp macro="" textlink="">
      <xdr:nvSpPr>
        <xdr:cNvPr id="132"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33" name="フローチャート : 判断 132"/>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151554</xdr:rowOff>
    </xdr:from>
    <xdr:to>
      <xdr:col>6</xdr:col>
      <xdr:colOff>0</xdr:colOff>
      <xdr:row>62</xdr:row>
      <xdr:rowOff>149013</xdr:rowOff>
    </xdr:to>
    <xdr:cxnSp macro="">
      <xdr:nvCxnSpPr>
        <xdr:cNvPr id="134" name="直線コネクタ 133"/>
        <xdr:cNvCxnSpPr/>
      </xdr:nvCxnSpPr>
      <xdr:spPr>
        <a:xfrm>
          <a:off x="3225800" y="10610004"/>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55456</xdr:rowOff>
    </xdr:from>
    <xdr:to>
      <xdr:col>6</xdr:col>
      <xdr:colOff>50800</xdr:colOff>
      <xdr:row>63</xdr:row>
      <xdr:rowOff>157056</xdr:rowOff>
    </xdr:to>
    <xdr:sp macro="" textlink="">
      <xdr:nvSpPr>
        <xdr:cNvPr id="135" name="フローチャート : 判断 134"/>
        <xdr:cNvSpPr/>
      </xdr:nvSpPr>
      <xdr:spPr>
        <a:xfrm>
          <a:off x="4064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141833</xdr:rowOff>
    </xdr:from>
    <xdr:ext cx="736600" cy="259045"/>
    <xdr:sp macro="" textlink="">
      <xdr:nvSpPr>
        <xdr:cNvPr id="136" name="テキスト ボックス 135"/>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46990</xdr:rowOff>
    </xdr:from>
    <xdr:to>
      <xdr:col>4</xdr:col>
      <xdr:colOff>482600</xdr:colOff>
      <xdr:row>61</xdr:row>
      <xdr:rowOff>151554</xdr:rowOff>
    </xdr:to>
    <xdr:cxnSp macro="">
      <xdr:nvCxnSpPr>
        <xdr:cNvPr id="137" name="直線コネクタ 136"/>
        <xdr:cNvCxnSpPr/>
      </xdr:nvCxnSpPr>
      <xdr:spPr>
        <a:xfrm>
          <a:off x="2336800" y="1050544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8" name="フローチャート : 判断 137"/>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39" name="テキスト ボックス 138"/>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65</xdr:row>
      <xdr:rowOff>157480</xdr:rowOff>
    </xdr:to>
    <xdr:cxnSp macro="">
      <xdr:nvCxnSpPr>
        <xdr:cNvPr id="140" name="直線コネクタ 139"/>
        <xdr:cNvCxnSpPr/>
      </xdr:nvCxnSpPr>
      <xdr:spPr>
        <a:xfrm flipV="1">
          <a:off x="1447800" y="10505440"/>
          <a:ext cx="889000" cy="79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41" name="フローチャート : 判断 140"/>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42" name="テキスト ボックス 141"/>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106680</xdr:rowOff>
    </xdr:from>
    <xdr:to>
      <xdr:col>2</xdr:col>
      <xdr:colOff>127000</xdr:colOff>
      <xdr:row>66</xdr:row>
      <xdr:rowOff>36830</xdr:rowOff>
    </xdr:to>
    <xdr:sp macro="" textlink="">
      <xdr:nvSpPr>
        <xdr:cNvPr id="143" name="フローチャート : 判断 142"/>
        <xdr:cNvSpPr/>
      </xdr:nvSpPr>
      <xdr:spPr>
        <a:xfrm>
          <a:off x="1397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47007</xdr:rowOff>
    </xdr:from>
    <xdr:ext cx="762000" cy="259045"/>
    <xdr:sp macro="" textlink="">
      <xdr:nvSpPr>
        <xdr:cNvPr id="144" name="テキスト ボックス 143"/>
        <xdr:cNvSpPr txBox="1"/>
      </xdr:nvSpPr>
      <xdr:spPr>
        <a:xfrm>
          <a:off x="1066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132927</xdr:rowOff>
    </xdr:from>
    <xdr:to>
      <xdr:col>7</xdr:col>
      <xdr:colOff>203200</xdr:colOff>
      <xdr:row>62</xdr:row>
      <xdr:rowOff>63077</xdr:rowOff>
    </xdr:to>
    <xdr:sp macro="" textlink="">
      <xdr:nvSpPr>
        <xdr:cNvPr id="150" name="円/楕円 149"/>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149454</xdr:rowOff>
    </xdr:from>
    <xdr:ext cx="762000" cy="259045"/>
    <xdr:sp macro="" textlink="">
      <xdr:nvSpPr>
        <xdr:cNvPr id="151" name="財政構造の弾力性該当値テキスト"/>
        <xdr:cNvSpPr txBox="1"/>
      </xdr:nvSpPr>
      <xdr:spPr>
        <a:xfrm>
          <a:off x="5041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98213</xdr:rowOff>
    </xdr:from>
    <xdr:to>
      <xdr:col>6</xdr:col>
      <xdr:colOff>50800</xdr:colOff>
      <xdr:row>63</xdr:row>
      <xdr:rowOff>28363</xdr:rowOff>
    </xdr:to>
    <xdr:sp macro="" textlink="">
      <xdr:nvSpPr>
        <xdr:cNvPr id="152" name="円/楕円 151"/>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38540</xdr:rowOff>
    </xdr:from>
    <xdr:ext cx="736600" cy="259045"/>
    <xdr:sp macro="" textlink="">
      <xdr:nvSpPr>
        <xdr:cNvPr id="153" name="テキスト ボックス 152"/>
        <xdr:cNvSpPr txBox="1"/>
      </xdr:nvSpPr>
      <xdr:spPr>
        <a:xfrm>
          <a:off x="3733800" y="1049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100754</xdr:rowOff>
    </xdr:from>
    <xdr:to>
      <xdr:col>4</xdr:col>
      <xdr:colOff>533400</xdr:colOff>
      <xdr:row>62</xdr:row>
      <xdr:rowOff>30904</xdr:rowOff>
    </xdr:to>
    <xdr:sp macro="" textlink="">
      <xdr:nvSpPr>
        <xdr:cNvPr id="154" name="円/楕円 153"/>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41081</xdr:rowOff>
    </xdr:from>
    <xdr:ext cx="762000" cy="259045"/>
    <xdr:sp macro="" textlink="">
      <xdr:nvSpPr>
        <xdr:cNvPr id="155" name="テキスト ボックス 154"/>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167640</xdr:rowOff>
    </xdr:from>
    <xdr:to>
      <xdr:col>3</xdr:col>
      <xdr:colOff>330200</xdr:colOff>
      <xdr:row>61</xdr:row>
      <xdr:rowOff>97790</xdr:rowOff>
    </xdr:to>
    <xdr:sp macro="" textlink="">
      <xdr:nvSpPr>
        <xdr:cNvPr id="156" name="円/楕円 155"/>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107967</xdr:rowOff>
    </xdr:from>
    <xdr:ext cx="762000" cy="259045"/>
    <xdr:sp macro="" textlink="">
      <xdr:nvSpPr>
        <xdr:cNvPr id="157" name="テキスト ボックス 156"/>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106680</xdr:rowOff>
    </xdr:from>
    <xdr:to>
      <xdr:col>2</xdr:col>
      <xdr:colOff>127000</xdr:colOff>
      <xdr:row>66</xdr:row>
      <xdr:rowOff>36830</xdr:rowOff>
    </xdr:to>
    <xdr:sp macro="" textlink="">
      <xdr:nvSpPr>
        <xdr:cNvPr id="158" name="円/楕円 157"/>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21607</xdr:rowOff>
    </xdr:from>
    <xdr:ext cx="762000" cy="259045"/>
    <xdr:sp macro="" textlink="">
      <xdr:nvSpPr>
        <xdr:cNvPr id="159" name="テキスト ボックス 158"/>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[111,382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109,852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人件費は、合併後の職員数の適正化の取組により前年度から減少した</a:t>
          </a:r>
          <a:r>
            <a:rPr lang="ja-JP" altLang="en-US" sz="1100" b="0" i="0" baseline="0">
              <a:solidFill>
                <a:schemeClr val="dk1"/>
              </a:solidFill>
              <a:effectLst/>
              <a:latin typeface="+mn-lt"/>
              <a:ea typeface="+mn-ea"/>
              <a:cs typeface="+mn-cs"/>
            </a:rPr>
            <a:t>が、合併市町の道路台帳の統合、庁舎建設に伴う情報システム改修、新学校給食センターの光熱水費増加等による物件費が増加したため、</a:t>
          </a:r>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人当たりの決算額が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ja-JP" sz="1100" b="0" i="0" baseline="0">
              <a:solidFill>
                <a:schemeClr val="dk1"/>
              </a:solidFill>
              <a:effectLst/>
              <a:latin typeface="+mn-lt"/>
              <a:ea typeface="+mn-ea"/>
              <a:cs typeface="+mn-cs"/>
            </a:rPr>
            <a:t>　今後も、定員適正化計画による職員数の適正管理を進め、人件費を抑制していくとともに、合併後の事務事業の整理・合理化や、公共施設の計画的な見直し等によって、コストの削減に努めていく。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44845</xdr:rowOff>
    </xdr:from>
    <xdr:to>
      <xdr:col>7</xdr:col>
      <xdr:colOff>152400</xdr:colOff>
      <xdr:row>88</xdr:row>
      <xdr:rowOff>56001</xdr:rowOff>
    </xdr:to>
    <xdr:cxnSp macro="">
      <xdr:nvCxnSpPr>
        <xdr:cNvPr id="189" name="直線コネクタ 188"/>
        <xdr:cNvCxnSpPr/>
      </xdr:nvCxnSpPr>
      <xdr:spPr>
        <a:xfrm flipV="1">
          <a:off x="4953000" y="13932295"/>
          <a:ext cx="0" cy="1211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28078</xdr:rowOff>
    </xdr:from>
    <xdr:ext cx="762000" cy="259045"/>
    <xdr:sp macro="" textlink="">
      <xdr:nvSpPr>
        <xdr:cNvPr id="190" name="人件費・物件費等の状況最小値テキスト"/>
        <xdr:cNvSpPr txBox="1"/>
      </xdr:nvSpPr>
      <xdr:spPr>
        <a:xfrm>
          <a:off x="5041900" y="1511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146,785</a:t>
          </a:r>
          <a:endParaRPr kumimoji="1" lang="ja-JP" altLang="en-US" sz="1000" b="1">
            <a:latin typeface="ＭＳ Ｐゴシック"/>
          </a:endParaRPr>
        </a:p>
      </xdr:txBody>
    </xdr:sp>
    <xdr:clientData/>
  </xdr:oneCellAnchor>
  <xdr:twoCellAnchor>
    <xdr:from>
      <xdr:col>7</xdr:col>
      <xdr:colOff>63500</xdr:colOff>
      <xdr:row>88</xdr:row>
      <xdr:rowOff>56001</xdr:rowOff>
    </xdr:from>
    <xdr:to>
      <xdr:col>7</xdr:col>
      <xdr:colOff>241300</xdr:colOff>
      <xdr:row>88</xdr:row>
      <xdr:rowOff>56001</xdr:rowOff>
    </xdr:to>
    <xdr:cxnSp macro="">
      <xdr:nvCxnSpPr>
        <xdr:cNvPr id="191" name="直線コネクタ 190"/>
        <xdr:cNvCxnSpPr/>
      </xdr:nvCxnSpPr>
      <xdr:spPr>
        <a:xfrm>
          <a:off x="4864100" y="1514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131222</xdr:rowOff>
    </xdr:from>
    <xdr:ext cx="762000" cy="259045"/>
    <xdr:sp macro="" textlink="">
      <xdr:nvSpPr>
        <xdr:cNvPr id="192" name="人件費・物件費等の状況最大値テキスト"/>
        <xdr:cNvSpPr txBox="1"/>
      </xdr:nvSpPr>
      <xdr:spPr>
        <a:xfrm>
          <a:off x="5041900" y="1367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86,546</a:t>
          </a:r>
          <a:endParaRPr kumimoji="1" lang="ja-JP" altLang="en-US" sz="1000" b="1">
            <a:latin typeface="ＭＳ Ｐゴシック"/>
          </a:endParaRPr>
        </a:p>
      </xdr:txBody>
    </xdr:sp>
    <xdr:clientData/>
  </xdr:oneCellAnchor>
  <xdr:twoCellAnchor>
    <xdr:from>
      <xdr:col>7</xdr:col>
      <xdr:colOff>63500</xdr:colOff>
      <xdr:row>81</xdr:row>
      <xdr:rowOff>44845</xdr:rowOff>
    </xdr:from>
    <xdr:to>
      <xdr:col>7</xdr:col>
      <xdr:colOff>241300</xdr:colOff>
      <xdr:row>81</xdr:row>
      <xdr:rowOff>44845</xdr:rowOff>
    </xdr:to>
    <xdr:cxnSp macro="">
      <xdr:nvCxnSpPr>
        <xdr:cNvPr id="193" name="直線コネクタ 192"/>
        <xdr:cNvCxnSpPr/>
      </xdr:nvCxnSpPr>
      <xdr:spPr>
        <a:xfrm>
          <a:off x="4864100" y="1393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168359</xdr:rowOff>
    </xdr:from>
    <xdr:to>
      <xdr:col>7</xdr:col>
      <xdr:colOff>152400</xdr:colOff>
      <xdr:row>84</xdr:row>
      <xdr:rowOff>29907</xdr:rowOff>
    </xdr:to>
    <xdr:cxnSp macro="">
      <xdr:nvCxnSpPr>
        <xdr:cNvPr id="194" name="直線コネクタ 193"/>
        <xdr:cNvCxnSpPr/>
      </xdr:nvCxnSpPr>
      <xdr:spPr>
        <a:xfrm>
          <a:off x="4114800" y="14398709"/>
          <a:ext cx="838200" cy="3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155401</xdr:rowOff>
    </xdr:from>
    <xdr:ext cx="762000" cy="259045"/>
    <xdr:sp macro="" textlink="">
      <xdr:nvSpPr>
        <xdr:cNvPr id="195" name="人件費・物件費等の状況平均値テキスト"/>
        <xdr:cNvSpPr txBox="1"/>
      </xdr:nvSpPr>
      <xdr:spPr>
        <a:xfrm>
          <a:off x="5041900" y="14214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138874</xdr:rowOff>
    </xdr:from>
    <xdr:to>
      <xdr:col>7</xdr:col>
      <xdr:colOff>203200</xdr:colOff>
      <xdr:row>84</xdr:row>
      <xdr:rowOff>69024</xdr:rowOff>
    </xdr:to>
    <xdr:sp macro="" textlink="">
      <xdr:nvSpPr>
        <xdr:cNvPr id="196" name="フローチャート : 判断 195"/>
        <xdr:cNvSpPr/>
      </xdr:nvSpPr>
      <xdr:spPr>
        <a:xfrm>
          <a:off x="4902200" y="1436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168359</xdr:rowOff>
    </xdr:from>
    <xdr:to>
      <xdr:col>6</xdr:col>
      <xdr:colOff>0</xdr:colOff>
      <xdr:row>84</xdr:row>
      <xdr:rowOff>159424</xdr:rowOff>
    </xdr:to>
    <xdr:cxnSp macro="">
      <xdr:nvCxnSpPr>
        <xdr:cNvPr id="197" name="直線コネクタ 196"/>
        <xdr:cNvCxnSpPr/>
      </xdr:nvCxnSpPr>
      <xdr:spPr>
        <a:xfrm flipV="1">
          <a:off x="3225800" y="14398709"/>
          <a:ext cx="889000" cy="16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162863</xdr:rowOff>
    </xdr:from>
    <xdr:to>
      <xdr:col>6</xdr:col>
      <xdr:colOff>50800</xdr:colOff>
      <xdr:row>84</xdr:row>
      <xdr:rowOff>93013</xdr:rowOff>
    </xdr:to>
    <xdr:sp macro="" textlink="">
      <xdr:nvSpPr>
        <xdr:cNvPr id="198" name="フローチャート : 判断 197"/>
        <xdr:cNvSpPr/>
      </xdr:nvSpPr>
      <xdr:spPr>
        <a:xfrm>
          <a:off x="4064000" y="1439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77790</xdr:rowOff>
    </xdr:from>
    <xdr:ext cx="736600" cy="259045"/>
    <xdr:sp macro="" textlink="">
      <xdr:nvSpPr>
        <xdr:cNvPr id="199" name="テキスト ボックス 198"/>
        <xdr:cNvSpPr txBox="1"/>
      </xdr:nvSpPr>
      <xdr:spPr>
        <a:xfrm>
          <a:off x="3733800" y="14479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66283</xdr:rowOff>
    </xdr:from>
    <xdr:to>
      <xdr:col>4</xdr:col>
      <xdr:colOff>482600</xdr:colOff>
      <xdr:row>84</xdr:row>
      <xdr:rowOff>159424</xdr:rowOff>
    </xdr:to>
    <xdr:cxnSp macro="">
      <xdr:nvCxnSpPr>
        <xdr:cNvPr id="200" name="直線コネクタ 199"/>
        <xdr:cNvCxnSpPr/>
      </xdr:nvCxnSpPr>
      <xdr:spPr>
        <a:xfrm>
          <a:off x="2336800" y="14468083"/>
          <a:ext cx="889000" cy="9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45424</xdr:rowOff>
    </xdr:from>
    <xdr:to>
      <xdr:col>4</xdr:col>
      <xdr:colOff>533400</xdr:colOff>
      <xdr:row>84</xdr:row>
      <xdr:rowOff>147024</xdr:rowOff>
    </xdr:to>
    <xdr:sp macro="" textlink="">
      <xdr:nvSpPr>
        <xdr:cNvPr id="201" name="フローチャート : 判断 200"/>
        <xdr:cNvSpPr/>
      </xdr:nvSpPr>
      <xdr:spPr>
        <a:xfrm>
          <a:off x="3175000" y="1444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157201</xdr:rowOff>
    </xdr:from>
    <xdr:ext cx="762000" cy="259045"/>
    <xdr:sp macro="" textlink="">
      <xdr:nvSpPr>
        <xdr:cNvPr id="202" name="テキスト ボックス 201"/>
        <xdr:cNvSpPr txBox="1"/>
      </xdr:nvSpPr>
      <xdr:spPr>
        <a:xfrm>
          <a:off x="2844800" y="1421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114,680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66283</xdr:rowOff>
    </xdr:from>
    <xdr:to>
      <xdr:col>3</xdr:col>
      <xdr:colOff>279400</xdr:colOff>
      <xdr:row>86</xdr:row>
      <xdr:rowOff>82035</xdr:rowOff>
    </xdr:to>
    <xdr:cxnSp macro="">
      <xdr:nvCxnSpPr>
        <xdr:cNvPr id="203" name="直線コネクタ 202"/>
        <xdr:cNvCxnSpPr/>
      </xdr:nvCxnSpPr>
      <xdr:spPr>
        <a:xfrm flipV="1">
          <a:off x="1447800" y="14468083"/>
          <a:ext cx="889000" cy="35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132097</xdr:rowOff>
    </xdr:from>
    <xdr:to>
      <xdr:col>3</xdr:col>
      <xdr:colOff>330200</xdr:colOff>
      <xdr:row>84</xdr:row>
      <xdr:rowOff>62247</xdr:rowOff>
    </xdr:to>
    <xdr:sp macro="" textlink="">
      <xdr:nvSpPr>
        <xdr:cNvPr id="204" name="フローチャート : 判断 203"/>
        <xdr:cNvSpPr/>
      </xdr:nvSpPr>
      <xdr:spPr>
        <a:xfrm>
          <a:off x="2286000" y="143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72424</xdr:rowOff>
    </xdr:from>
    <xdr:ext cx="762000" cy="259045"/>
    <xdr:sp macro="" textlink="">
      <xdr:nvSpPr>
        <xdr:cNvPr id="205" name="テキスト ボックス 204"/>
        <xdr:cNvSpPr txBox="1"/>
      </xdr:nvSpPr>
      <xdr:spPr>
        <a:xfrm>
          <a:off x="1955800" y="141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162460</xdr:rowOff>
    </xdr:from>
    <xdr:to>
      <xdr:col>2</xdr:col>
      <xdr:colOff>127000</xdr:colOff>
      <xdr:row>84</xdr:row>
      <xdr:rowOff>92610</xdr:rowOff>
    </xdr:to>
    <xdr:sp macro="" textlink="">
      <xdr:nvSpPr>
        <xdr:cNvPr id="206" name="フローチャート : 判断 205"/>
        <xdr:cNvSpPr/>
      </xdr:nvSpPr>
      <xdr:spPr>
        <a:xfrm>
          <a:off x="1397000" y="143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102787</xdr:rowOff>
    </xdr:from>
    <xdr:ext cx="762000" cy="259045"/>
    <xdr:sp macro="" textlink="">
      <xdr:nvSpPr>
        <xdr:cNvPr id="207" name="テキスト ボックス 206"/>
        <xdr:cNvSpPr txBox="1"/>
      </xdr:nvSpPr>
      <xdr:spPr>
        <a:xfrm>
          <a:off x="1066800" y="1416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150557</xdr:rowOff>
    </xdr:from>
    <xdr:to>
      <xdr:col>7</xdr:col>
      <xdr:colOff>203200</xdr:colOff>
      <xdr:row>84</xdr:row>
      <xdr:rowOff>80707</xdr:rowOff>
    </xdr:to>
    <xdr:sp macro="" textlink="">
      <xdr:nvSpPr>
        <xdr:cNvPr id="213" name="円/楕円 212"/>
        <xdr:cNvSpPr/>
      </xdr:nvSpPr>
      <xdr:spPr>
        <a:xfrm>
          <a:off x="4902200" y="1438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122634</xdr:rowOff>
    </xdr:from>
    <xdr:ext cx="762000" cy="259045"/>
    <xdr:sp macro="" textlink="">
      <xdr:nvSpPr>
        <xdr:cNvPr id="214" name="人件費・物件費等の状況該当値テキスト"/>
        <xdr:cNvSpPr txBox="1"/>
      </xdr:nvSpPr>
      <xdr:spPr>
        <a:xfrm>
          <a:off x="5041900" y="1435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111,382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117559</xdr:rowOff>
    </xdr:from>
    <xdr:to>
      <xdr:col>6</xdr:col>
      <xdr:colOff>50800</xdr:colOff>
      <xdr:row>84</xdr:row>
      <xdr:rowOff>47709</xdr:rowOff>
    </xdr:to>
    <xdr:sp macro="" textlink="">
      <xdr:nvSpPr>
        <xdr:cNvPr id="215" name="円/楕円 214"/>
        <xdr:cNvSpPr/>
      </xdr:nvSpPr>
      <xdr:spPr>
        <a:xfrm>
          <a:off x="4064000" y="1434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57886</xdr:rowOff>
    </xdr:from>
    <xdr:ext cx="736600" cy="259045"/>
    <xdr:sp macro="" textlink="">
      <xdr:nvSpPr>
        <xdr:cNvPr id="216" name="テキスト ボックス 215"/>
        <xdr:cNvSpPr txBox="1"/>
      </xdr:nvSpPr>
      <xdr:spPr>
        <a:xfrm>
          <a:off x="3733800" y="14116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109,741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108624</xdr:rowOff>
    </xdr:from>
    <xdr:to>
      <xdr:col>4</xdr:col>
      <xdr:colOff>533400</xdr:colOff>
      <xdr:row>85</xdr:row>
      <xdr:rowOff>38774</xdr:rowOff>
    </xdr:to>
    <xdr:sp macro="" textlink="">
      <xdr:nvSpPr>
        <xdr:cNvPr id="217" name="円/楕円 216"/>
        <xdr:cNvSpPr/>
      </xdr:nvSpPr>
      <xdr:spPr>
        <a:xfrm>
          <a:off x="3175000" y="1451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23551</xdr:rowOff>
    </xdr:from>
    <xdr:ext cx="762000" cy="259045"/>
    <xdr:sp macro="" textlink="">
      <xdr:nvSpPr>
        <xdr:cNvPr id="218" name="テキスト ボックス 217"/>
        <xdr:cNvSpPr txBox="1"/>
      </xdr:nvSpPr>
      <xdr:spPr>
        <a:xfrm>
          <a:off x="2844800" y="145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117,823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15483</xdr:rowOff>
    </xdr:from>
    <xdr:to>
      <xdr:col>3</xdr:col>
      <xdr:colOff>330200</xdr:colOff>
      <xdr:row>84</xdr:row>
      <xdr:rowOff>117083</xdr:rowOff>
    </xdr:to>
    <xdr:sp macro="" textlink="">
      <xdr:nvSpPr>
        <xdr:cNvPr id="219" name="円/楕円 218"/>
        <xdr:cNvSpPr/>
      </xdr:nvSpPr>
      <xdr:spPr>
        <a:xfrm>
          <a:off x="2286000" y="144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101860</xdr:rowOff>
    </xdr:from>
    <xdr:ext cx="762000" cy="259045"/>
    <xdr:sp macro="" textlink="">
      <xdr:nvSpPr>
        <xdr:cNvPr id="220" name="テキスト ボックス 219"/>
        <xdr:cNvSpPr txBox="1"/>
      </xdr:nvSpPr>
      <xdr:spPr>
        <a:xfrm>
          <a:off x="1955800" y="1450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113,191</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31235</xdr:rowOff>
    </xdr:from>
    <xdr:to>
      <xdr:col>2</xdr:col>
      <xdr:colOff>127000</xdr:colOff>
      <xdr:row>86</xdr:row>
      <xdr:rowOff>132835</xdr:rowOff>
    </xdr:to>
    <xdr:sp macro="" textlink="">
      <xdr:nvSpPr>
        <xdr:cNvPr id="221" name="円/楕円 220"/>
        <xdr:cNvSpPr/>
      </xdr:nvSpPr>
      <xdr:spPr>
        <a:xfrm>
          <a:off x="1397000" y="1477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117612</xdr:rowOff>
    </xdr:from>
    <xdr:ext cx="762000" cy="259045"/>
    <xdr:sp macro="" textlink="">
      <xdr:nvSpPr>
        <xdr:cNvPr id="222" name="テキスト ボックス 221"/>
        <xdr:cNvSpPr txBox="1"/>
      </xdr:nvSpPr>
      <xdr:spPr>
        <a:xfrm>
          <a:off x="1066800" y="1486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u="none" strike="noStrike" baseline="0" smtClean="0">
              <a:solidFill>
                <a:schemeClr val="dk1"/>
              </a:solidFill>
              <a:latin typeface="+mn-lt"/>
              <a:ea typeface="+mn-ea"/>
              <a:cs typeface="+mn-cs"/>
            </a:rPr>
            <a:t>給与改定・臨時特例法による国家公務員の給与削減措置が終了し、指数は</a:t>
          </a:r>
          <a:r>
            <a:rPr lang="en-US" altLang="ja-JP" sz="1100" b="0" i="0" u="none" strike="noStrike" baseline="0" smtClean="0">
              <a:solidFill>
                <a:schemeClr val="dk1"/>
              </a:solidFill>
              <a:latin typeface="+mn-lt"/>
              <a:ea typeface="+mn-ea"/>
              <a:cs typeface="+mn-cs"/>
            </a:rPr>
            <a:t>96.5</a:t>
          </a:r>
          <a:r>
            <a:rPr lang="ja-JP" altLang="en-US" sz="1100" b="0" i="0" u="none" strike="noStrike" baseline="0" smtClean="0">
              <a:solidFill>
                <a:schemeClr val="dk1"/>
              </a:solidFill>
              <a:latin typeface="+mn-lt"/>
              <a:ea typeface="+mn-ea"/>
              <a:cs typeface="+mn-cs"/>
            </a:rPr>
            <a:t>と改善した。</a:t>
          </a:r>
          <a:r>
            <a:rPr lang="ja-JP" altLang="ja-JP" sz="1100" b="0" i="0" baseline="0">
              <a:solidFill>
                <a:schemeClr val="dk1"/>
              </a:solidFill>
              <a:effectLst/>
              <a:latin typeface="+mn-lt"/>
              <a:ea typeface="+mn-ea"/>
              <a:cs typeface="+mn-cs"/>
            </a:rPr>
            <a:t>全国市平均（</a:t>
          </a:r>
          <a:r>
            <a:rPr lang="en-US" altLang="ja-JP" sz="1100" b="0" i="0" baseline="0">
              <a:solidFill>
                <a:schemeClr val="dk1"/>
              </a:solidFill>
              <a:effectLst/>
              <a:latin typeface="+mn-lt"/>
              <a:ea typeface="+mn-ea"/>
              <a:cs typeface="+mn-cs"/>
            </a:rPr>
            <a:t>98.6</a:t>
          </a:r>
          <a:r>
            <a:rPr lang="ja-JP" altLang="ja-JP" sz="1100" b="0" i="0" baseline="0">
              <a:solidFill>
                <a:schemeClr val="dk1"/>
              </a:solidFill>
              <a:effectLst/>
              <a:latin typeface="+mn-lt"/>
              <a:ea typeface="+mn-ea"/>
              <a:cs typeface="+mn-cs"/>
            </a:rPr>
            <a:t>）や類似団体平均（</a:t>
          </a:r>
          <a:r>
            <a:rPr lang="en-US" altLang="ja-JP" sz="1100" b="0" i="0" baseline="0">
              <a:solidFill>
                <a:schemeClr val="dk1"/>
              </a:solidFill>
              <a:effectLst/>
              <a:latin typeface="+mn-lt"/>
              <a:ea typeface="+mn-ea"/>
              <a:cs typeface="+mn-cs"/>
            </a:rPr>
            <a:t>97.8</a:t>
          </a:r>
          <a:r>
            <a:rPr lang="ja-JP" altLang="ja-JP" sz="1100" b="0" i="0" baseline="0">
              <a:solidFill>
                <a:schemeClr val="dk1"/>
              </a:solidFill>
              <a:effectLst/>
              <a:latin typeface="+mn-lt"/>
              <a:ea typeface="+mn-ea"/>
              <a:cs typeface="+mn-cs"/>
            </a:rPr>
            <a:t>）と比較しても低い水準にある。今後も引き続き一層の給与水準の適正化に努めていく。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7055</xdr:rowOff>
    </xdr:from>
    <xdr:to>
      <xdr:col>24</xdr:col>
      <xdr:colOff>558800</xdr:colOff>
      <xdr:row>86</xdr:row>
      <xdr:rowOff>168628</xdr:rowOff>
    </xdr:to>
    <xdr:cxnSp macro="">
      <xdr:nvCxnSpPr>
        <xdr:cNvPr id="251" name="直線コネクタ 250"/>
        <xdr:cNvCxnSpPr/>
      </xdr:nvCxnSpPr>
      <xdr:spPr>
        <a:xfrm flipV="1">
          <a:off x="17018000" y="13894505"/>
          <a:ext cx="0" cy="1018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140705</xdr:rowOff>
    </xdr:from>
    <xdr:ext cx="762000" cy="259045"/>
    <xdr:sp macro="" textlink="">
      <xdr:nvSpPr>
        <xdr:cNvPr id="252" name="給与水準   （国との比較）最小値テキスト"/>
        <xdr:cNvSpPr txBox="1"/>
      </xdr:nvSpPr>
      <xdr:spPr>
        <a:xfrm>
          <a:off x="17106900" y="1488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86</xdr:row>
      <xdr:rowOff>168628</xdr:rowOff>
    </xdr:from>
    <xdr:to>
      <xdr:col>24</xdr:col>
      <xdr:colOff>647700</xdr:colOff>
      <xdr:row>86</xdr:row>
      <xdr:rowOff>168628</xdr:rowOff>
    </xdr:to>
    <xdr:cxnSp macro="">
      <xdr:nvCxnSpPr>
        <xdr:cNvPr id="253" name="直線コネクタ 252"/>
        <xdr:cNvCxnSpPr/>
      </xdr:nvCxnSpPr>
      <xdr:spPr>
        <a:xfrm>
          <a:off x="16929100" y="149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93432</xdr:rowOff>
    </xdr:from>
    <xdr:ext cx="762000" cy="259045"/>
    <xdr:sp macro="" textlink="">
      <xdr:nvSpPr>
        <xdr:cNvPr id="254" name="給与水準   （国との比較）最大値テキスト"/>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81</xdr:row>
      <xdr:rowOff>7055</xdr:rowOff>
    </xdr:from>
    <xdr:to>
      <xdr:col>24</xdr:col>
      <xdr:colOff>647700</xdr:colOff>
      <xdr:row>81</xdr:row>
      <xdr:rowOff>7055</xdr:rowOff>
    </xdr:to>
    <xdr:cxnSp macro="">
      <xdr:nvCxnSpPr>
        <xdr:cNvPr id="255" name="直線コネクタ 254"/>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39511</xdr:rowOff>
    </xdr:from>
    <xdr:to>
      <xdr:col>24</xdr:col>
      <xdr:colOff>558800</xdr:colOff>
      <xdr:row>89</xdr:row>
      <xdr:rowOff>123472</xdr:rowOff>
    </xdr:to>
    <xdr:cxnSp macro="">
      <xdr:nvCxnSpPr>
        <xdr:cNvPr id="256" name="直線コネクタ 255"/>
        <xdr:cNvCxnSpPr/>
      </xdr:nvCxnSpPr>
      <xdr:spPr>
        <a:xfrm flipV="1">
          <a:off x="16179800" y="14269861"/>
          <a:ext cx="8382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135061</xdr:rowOff>
    </xdr:from>
    <xdr:ext cx="762000" cy="259045"/>
    <xdr:sp macro="" textlink="">
      <xdr:nvSpPr>
        <xdr:cNvPr id="257"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58" name="フローチャート : 判断 257"/>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123472</xdr:rowOff>
    </xdr:from>
    <xdr:to>
      <xdr:col>23</xdr:col>
      <xdr:colOff>406400</xdr:colOff>
      <xdr:row>89</xdr:row>
      <xdr:rowOff>123472</xdr:rowOff>
    </xdr:to>
    <xdr:cxnSp macro="">
      <xdr:nvCxnSpPr>
        <xdr:cNvPr id="259" name="直線コネクタ 258"/>
        <xdr:cNvCxnSpPr/>
      </xdr:nvCxnSpPr>
      <xdr:spPr>
        <a:xfrm>
          <a:off x="15290800" y="15382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21872</xdr:rowOff>
    </xdr:from>
    <xdr:to>
      <xdr:col>23</xdr:col>
      <xdr:colOff>457200</xdr:colOff>
      <xdr:row>90</xdr:row>
      <xdr:rowOff>123472</xdr:rowOff>
    </xdr:to>
    <xdr:sp macro="" textlink="">
      <xdr:nvSpPr>
        <xdr:cNvPr id="260" name="フローチャート : 判断 259"/>
        <xdr:cNvSpPr/>
      </xdr:nvSpPr>
      <xdr:spPr>
        <a:xfrm>
          <a:off x="16129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108249</xdr:rowOff>
    </xdr:from>
    <xdr:ext cx="736600" cy="259045"/>
    <xdr:sp macro="" textlink="">
      <xdr:nvSpPr>
        <xdr:cNvPr id="261" name="テキスト ボックス 260"/>
        <xdr:cNvSpPr txBox="1"/>
      </xdr:nvSpPr>
      <xdr:spPr>
        <a:xfrm>
          <a:off x="15798800" y="15538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79728</xdr:rowOff>
    </xdr:from>
    <xdr:to>
      <xdr:col>22</xdr:col>
      <xdr:colOff>203200</xdr:colOff>
      <xdr:row>89</xdr:row>
      <xdr:rowOff>123472</xdr:rowOff>
    </xdr:to>
    <xdr:cxnSp macro="">
      <xdr:nvCxnSpPr>
        <xdr:cNvPr id="262" name="直線コネクタ 261"/>
        <xdr:cNvCxnSpPr/>
      </xdr:nvCxnSpPr>
      <xdr:spPr>
        <a:xfrm>
          <a:off x="14401800" y="14310078"/>
          <a:ext cx="889000" cy="10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21872</xdr:rowOff>
    </xdr:from>
    <xdr:to>
      <xdr:col>22</xdr:col>
      <xdr:colOff>254000</xdr:colOff>
      <xdr:row>90</xdr:row>
      <xdr:rowOff>123472</xdr:rowOff>
    </xdr:to>
    <xdr:sp macro="" textlink="">
      <xdr:nvSpPr>
        <xdr:cNvPr id="263" name="フローチャート : 判断 262"/>
        <xdr:cNvSpPr/>
      </xdr:nvSpPr>
      <xdr:spPr>
        <a:xfrm>
          <a:off x="15240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108249</xdr:rowOff>
    </xdr:from>
    <xdr:ext cx="762000" cy="259045"/>
    <xdr:sp macro="" textlink="">
      <xdr:nvSpPr>
        <xdr:cNvPr id="264" name="テキスト ボックス 263"/>
        <xdr:cNvSpPr txBox="1"/>
      </xdr:nvSpPr>
      <xdr:spPr>
        <a:xfrm>
          <a:off x="14909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170745</xdr:rowOff>
    </xdr:from>
    <xdr:to>
      <xdr:col>21</xdr:col>
      <xdr:colOff>0</xdr:colOff>
      <xdr:row>83</xdr:row>
      <xdr:rowOff>79728</xdr:rowOff>
    </xdr:to>
    <xdr:cxnSp macro="">
      <xdr:nvCxnSpPr>
        <xdr:cNvPr id="265" name="直線コネクタ 264"/>
        <xdr:cNvCxnSpPr/>
      </xdr:nvCxnSpPr>
      <xdr:spPr>
        <a:xfrm>
          <a:off x="13512800" y="142296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67" name="テキスト ボックス 266"/>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98778</xdr:rowOff>
    </xdr:from>
    <xdr:to>
      <xdr:col>19</xdr:col>
      <xdr:colOff>533400</xdr:colOff>
      <xdr:row>85</xdr:row>
      <xdr:rowOff>28928</xdr:rowOff>
    </xdr:to>
    <xdr:sp macro="" textlink="">
      <xdr:nvSpPr>
        <xdr:cNvPr id="268" name="フローチャート : 判断 267"/>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13705</xdr:rowOff>
    </xdr:from>
    <xdr:ext cx="762000" cy="259045"/>
    <xdr:sp macro="" textlink="">
      <xdr:nvSpPr>
        <xdr:cNvPr id="269" name="テキスト ボックス 268"/>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75" name="円/楕円 274"/>
        <xdr:cNvSpPr/>
      </xdr:nvSpPr>
      <xdr:spPr>
        <a:xfrm>
          <a:off x="169672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5238</xdr:rowOff>
    </xdr:from>
    <xdr:ext cx="762000" cy="259045"/>
    <xdr:sp macro="" textlink="">
      <xdr:nvSpPr>
        <xdr:cNvPr id="276" name="給与水準   （国との比較）該当値テキスト"/>
        <xdr:cNvSpPr txBox="1"/>
      </xdr:nvSpPr>
      <xdr:spPr>
        <a:xfrm>
          <a:off x="17106900" y="1406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72672</xdr:rowOff>
    </xdr:from>
    <xdr:to>
      <xdr:col>23</xdr:col>
      <xdr:colOff>457200</xdr:colOff>
      <xdr:row>90</xdr:row>
      <xdr:rowOff>2822</xdr:rowOff>
    </xdr:to>
    <xdr:sp macro="" textlink="">
      <xdr:nvSpPr>
        <xdr:cNvPr id="277" name="円/楕円 276"/>
        <xdr:cNvSpPr/>
      </xdr:nvSpPr>
      <xdr:spPr>
        <a:xfrm>
          <a:off x="16129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12999</xdr:rowOff>
    </xdr:from>
    <xdr:ext cx="736600" cy="259045"/>
    <xdr:sp macro="" textlink="">
      <xdr:nvSpPr>
        <xdr:cNvPr id="278" name="テキスト ボックス 277"/>
        <xdr:cNvSpPr txBox="1"/>
      </xdr:nvSpPr>
      <xdr:spPr>
        <a:xfrm>
          <a:off x="15798800" y="15100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72672</xdr:rowOff>
    </xdr:from>
    <xdr:to>
      <xdr:col>22</xdr:col>
      <xdr:colOff>254000</xdr:colOff>
      <xdr:row>90</xdr:row>
      <xdr:rowOff>2822</xdr:rowOff>
    </xdr:to>
    <xdr:sp macro="" textlink="">
      <xdr:nvSpPr>
        <xdr:cNvPr id="279" name="円/楕円 278"/>
        <xdr:cNvSpPr/>
      </xdr:nvSpPr>
      <xdr:spPr>
        <a:xfrm>
          <a:off x="15240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12999</xdr:rowOff>
    </xdr:from>
    <xdr:ext cx="762000" cy="259045"/>
    <xdr:sp macro="" textlink="">
      <xdr:nvSpPr>
        <xdr:cNvPr id="280" name="テキスト ボックス 279"/>
        <xdr:cNvSpPr txBox="1"/>
      </xdr:nvSpPr>
      <xdr:spPr>
        <a:xfrm>
          <a:off x="14909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28928</xdr:rowOff>
    </xdr:from>
    <xdr:to>
      <xdr:col>21</xdr:col>
      <xdr:colOff>50800</xdr:colOff>
      <xdr:row>83</xdr:row>
      <xdr:rowOff>130528</xdr:rowOff>
    </xdr:to>
    <xdr:sp macro="" textlink="">
      <xdr:nvSpPr>
        <xdr:cNvPr id="281" name="円/楕円 280"/>
        <xdr:cNvSpPr/>
      </xdr:nvSpPr>
      <xdr:spPr>
        <a:xfrm>
          <a:off x="14351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140705</xdr:rowOff>
    </xdr:from>
    <xdr:ext cx="762000" cy="259045"/>
    <xdr:sp macro="" textlink="">
      <xdr:nvSpPr>
        <xdr:cNvPr id="282" name="テキスト ボックス 281"/>
        <xdr:cNvSpPr txBox="1"/>
      </xdr:nvSpPr>
      <xdr:spPr>
        <a:xfrm>
          <a:off x="14020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119945</xdr:rowOff>
    </xdr:from>
    <xdr:to>
      <xdr:col>19</xdr:col>
      <xdr:colOff>533400</xdr:colOff>
      <xdr:row>83</xdr:row>
      <xdr:rowOff>50095</xdr:rowOff>
    </xdr:to>
    <xdr:sp macro="" textlink="">
      <xdr:nvSpPr>
        <xdr:cNvPr id="283" name="円/楕円 282"/>
        <xdr:cNvSpPr/>
      </xdr:nvSpPr>
      <xdr:spPr>
        <a:xfrm>
          <a:off x="13462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60272</xdr:rowOff>
    </xdr:from>
    <xdr:ext cx="762000" cy="259045"/>
    <xdr:sp macro="" textlink="">
      <xdr:nvSpPr>
        <xdr:cNvPr id="284" name="テキスト ボックス 283"/>
        <xdr:cNvSpPr txBox="1"/>
      </xdr:nvSpPr>
      <xdr:spPr>
        <a:xfrm>
          <a:off x="13131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合併後の職員数の適正化の取組により、人口千人当たりの職員数は、前年度の</a:t>
          </a:r>
          <a:r>
            <a:rPr lang="en-US" altLang="ja-JP" sz="1100" b="0" i="0" baseline="0">
              <a:solidFill>
                <a:schemeClr val="dk1"/>
              </a:solidFill>
              <a:effectLst/>
              <a:latin typeface="+mn-lt"/>
              <a:ea typeface="+mn-ea"/>
              <a:cs typeface="+mn-cs"/>
            </a:rPr>
            <a:t>7.72</a:t>
          </a:r>
          <a:r>
            <a:rPr lang="ja-JP" altLang="en-US" sz="1100" b="0" i="0" baseline="0">
              <a:solidFill>
                <a:schemeClr val="dk1"/>
              </a:solidFill>
              <a:effectLst/>
              <a:latin typeface="+mn-lt"/>
              <a:ea typeface="+mn-ea"/>
              <a:cs typeface="+mn-cs"/>
            </a:rPr>
            <a:t>人</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0.06</a:t>
          </a:r>
          <a:r>
            <a:rPr lang="ja-JP" altLang="ja-JP" sz="1100" b="0" i="0" baseline="0">
              <a:solidFill>
                <a:schemeClr val="dk1"/>
              </a:solidFill>
              <a:effectLst/>
              <a:latin typeface="+mn-lt"/>
              <a:ea typeface="+mn-ea"/>
              <a:cs typeface="+mn-cs"/>
            </a:rPr>
            <a:t>人減っているが、類似団体平均、全国平均、県平均を上回っている状況である。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今後も、定員適正化計画による職員数の適正管理を進め、人件費の総額抑制に取り組んでいく。</a:t>
          </a:r>
          <a:endParaRPr lang="ja-JP" altLang="ja-JP">
            <a:effectLst/>
          </a:endParaRPr>
        </a:p>
        <a:p>
          <a:pPr rtl="0"/>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82187</xdr:rowOff>
    </xdr:from>
    <xdr:to>
      <xdr:col>24</xdr:col>
      <xdr:colOff>558800</xdr:colOff>
      <xdr:row>67</xdr:row>
      <xdr:rowOff>48985</xdr:rowOff>
    </xdr:to>
    <xdr:cxnSp macro="">
      <xdr:nvCxnSpPr>
        <xdr:cNvPr id="316" name="直線コネクタ 315"/>
        <xdr:cNvCxnSpPr/>
      </xdr:nvCxnSpPr>
      <xdr:spPr>
        <a:xfrm flipV="1">
          <a:off x="17018000" y="10026287"/>
          <a:ext cx="0" cy="1509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7"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18" name="直線コネクタ 317"/>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168564</xdr:rowOff>
    </xdr:from>
    <xdr:ext cx="762000" cy="259045"/>
    <xdr:sp macro="" textlink="">
      <xdr:nvSpPr>
        <xdr:cNvPr id="319" name="定員管理の状況最大値テキスト"/>
        <xdr:cNvSpPr txBox="1"/>
      </xdr:nvSpPr>
      <xdr:spPr>
        <a:xfrm>
          <a:off x="17106900" y="97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82187</xdr:rowOff>
    </xdr:from>
    <xdr:to>
      <xdr:col>24</xdr:col>
      <xdr:colOff>647700</xdr:colOff>
      <xdr:row>58</xdr:row>
      <xdr:rowOff>82187</xdr:rowOff>
    </xdr:to>
    <xdr:cxnSp macro="">
      <xdr:nvCxnSpPr>
        <xdr:cNvPr id="320" name="直線コネクタ 319"/>
        <xdr:cNvCxnSpPr/>
      </xdr:nvCxnSpPr>
      <xdr:spPr>
        <a:xfrm>
          <a:off x="16929100" y="1002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48804</xdr:rowOff>
    </xdr:from>
    <xdr:to>
      <xdr:col>24</xdr:col>
      <xdr:colOff>558800</xdr:colOff>
      <xdr:row>63</xdr:row>
      <xdr:rowOff>69487</xdr:rowOff>
    </xdr:to>
    <xdr:cxnSp macro="">
      <xdr:nvCxnSpPr>
        <xdr:cNvPr id="321" name="直線コネクタ 320"/>
        <xdr:cNvCxnSpPr/>
      </xdr:nvCxnSpPr>
      <xdr:spPr>
        <a:xfrm flipV="1">
          <a:off x="16179800" y="1085015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78212</xdr:rowOff>
    </xdr:from>
    <xdr:ext cx="762000" cy="259045"/>
    <xdr:sp macro="" textlink="">
      <xdr:nvSpPr>
        <xdr:cNvPr id="322" name="定員管理の状況平均値テキスト"/>
        <xdr:cNvSpPr txBox="1"/>
      </xdr:nvSpPr>
      <xdr:spPr>
        <a:xfrm>
          <a:off x="17106900" y="1036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61685</xdr:rowOff>
    </xdr:from>
    <xdr:to>
      <xdr:col>24</xdr:col>
      <xdr:colOff>609600</xdr:colOff>
      <xdr:row>61</xdr:row>
      <xdr:rowOff>163285</xdr:rowOff>
    </xdr:to>
    <xdr:sp macro="" textlink="">
      <xdr:nvSpPr>
        <xdr:cNvPr id="323" name="フローチャート : 判断 322"/>
        <xdr:cNvSpPr/>
      </xdr:nvSpPr>
      <xdr:spPr>
        <a:xfrm>
          <a:off x="169672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69487</xdr:rowOff>
    </xdr:from>
    <xdr:to>
      <xdr:col>23</xdr:col>
      <xdr:colOff>406400</xdr:colOff>
      <xdr:row>63</xdr:row>
      <xdr:rowOff>169454</xdr:rowOff>
    </xdr:to>
    <xdr:cxnSp macro="">
      <xdr:nvCxnSpPr>
        <xdr:cNvPr id="324" name="直線コネクタ 323"/>
        <xdr:cNvCxnSpPr/>
      </xdr:nvCxnSpPr>
      <xdr:spPr>
        <a:xfrm flipV="1">
          <a:off x="15290800" y="10870837"/>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68580</xdr:rowOff>
    </xdr:from>
    <xdr:to>
      <xdr:col>23</xdr:col>
      <xdr:colOff>457200</xdr:colOff>
      <xdr:row>61</xdr:row>
      <xdr:rowOff>170180</xdr:rowOff>
    </xdr:to>
    <xdr:sp macro="" textlink="">
      <xdr:nvSpPr>
        <xdr:cNvPr id="325" name="フローチャート : 判断 324"/>
        <xdr:cNvSpPr/>
      </xdr:nvSpPr>
      <xdr:spPr>
        <a:xfrm>
          <a:off x="16129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8907</xdr:rowOff>
    </xdr:from>
    <xdr:ext cx="736600" cy="259045"/>
    <xdr:sp macro="" textlink="">
      <xdr:nvSpPr>
        <xdr:cNvPr id="326" name="テキスト ボックス 325"/>
        <xdr:cNvSpPr txBox="1"/>
      </xdr:nvSpPr>
      <xdr:spPr>
        <a:xfrm>
          <a:off x="15798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169454</xdr:rowOff>
    </xdr:from>
    <xdr:to>
      <xdr:col>22</xdr:col>
      <xdr:colOff>203200</xdr:colOff>
      <xdr:row>64</xdr:row>
      <xdr:rowOff>11793</xdr:rowOff>
    </xdr:to>
    <xdr:cxnSp macro="">
      <xdr:nvCxnSpPr>
        <xdr:cNvPr id="327" name="直線コネクタ 326"/>
        <xdr:cNvCxnSpPr/>
      </xdr:nvCxnSpPr>
      <xdr:spPr>
        <a:xfrm flipV="1">
          <a:off x="14401800" y="1097080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130628</xdr:rowOff>
    </xdr:from>
    <xdr:to>
      <xdr:col>22</xdr:col>
      <xdr:colOff>254000</xdr:colOff>
      <xdr:row>62</xdr:row>
      <xdr:rowOff>60778</xdr:rowOff>
    </xdr:to>
    <xdr:sp macro="" textlink="">
      <xdr:nvSpPr>
        <xdr:cNvPr id="328" name="フローチャート : 判断 327"/>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70955</xdr:rowOff>
    </xdr:from>
    <xdr:ext cx="762000" cy="259045"/>
    <xdr:sp macro="" textlink="">
      <xdr:nvSpPr>
        <xdr:cNvPr id="329" name="テキスト ボックス 328"/>
        <xdr:cNvSpPr txBox="1"/>
      </xdr:nvSpPr>
      <xdr:spPr>
        <a:xfrm>
          <a:off x="14909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11793</xdr:rowOff>
    </xdr:from>
    <xdr:to>
      <xdr:col>21</xdr:col>
      <xdr:colOff>0</xdr:colOff>
      <xdr:row>64</xdr:row>
      <xdr:rowOff>73841</xdr:rowOff>
    </xdr:to>
    <xdr:cxnSp macro="">
      <xdr:nvCxnSpPr>
        <xdr:cNvPr id="330" name="直線コネクタ 329"/>
        <xdr:cNvCxnSpPr/>
      </xdr:nvCxnSpPr>
      <xdr:spPr>
        <a:xfrm flipV="1">
          <a:off x="13512800" y="1098459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17780</xdr:rowOff>
    </xdr:from>
    <xdr:to>
      <xdr:col>21</xdr:col>
      <xdr:colOff>50800</xdr:colOff>
      <xdr:row>62</xdr:row>
      <xdr:rowOff>119380</xdr:rowOff>
    </xdr:to>
    <xdr:sp macro="" textlink="">
      <xdr:nvSpPr>
        <xdr:cNvPr id="331" name="フローチャート : 判断 330"/>
        <xdr:cNvSpPr/>
      </xdr:nvSpPr>
      <xdr:spPr>
        <a:xfrm>
          <a:off x="14351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129557</xdr:rowOff>
    </xdr:from>
    <xdr:ext cx="762000" cy="259045"/>
    <xdr:sp macro="" textlink="">
      <xdr:nvSpPr>
        <xdr:cNvPr id="332" name="テキスト ボックス 331"/>
        <xdr:cNvSpPr txBox="1"/>
      </xdr:nvSpPr>
      <xdr:spPr>
        <a:xfrm>
          <a:off x="14020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35016</xdr:rowOff>
    </xdr:from>
    <xdr:to>
      <xdr:col>19</xdr:col>
      <xdr:colOff>533400</xdr:colOff>
      <xdr:row>62</xdr:row>
      <xdr:rowOff>136616</xdr:rowOff>
    </xdr:to>
    <xdr:sp macro="" textlink="">
      <xdr:nvSpPr>
        <xdr:cNvPr id="333" name="フローチャート : 判断 332"/>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146793</xdr:rowOff>
    </xdr:from>
    <xdr:ext cx="762000" cy="259045"/>
    <xdr:sp macro="" textlink="">
      <xdr:nvSpPr>
        <xdr:cNvPr id="334" name="テキスト ボックス 333"/>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169454</xdr:rowOff>
    </xdr:from>
    <xdr:to>
      <xdr:col>24</xdr:col>
      <xdr:colOff>609600</xdr:colOff>
      <xdr:row>63</xdr:row>
      <xdr:rowOff>99604</xdr:rowOff>
    </xdr:to>
    <xdr:sp macro="" textlink="">
      <xdr:nvSpPr>
        <xdr:cNvPr id="340" name="円/楕円 339"/>
        <xdr:cNvSpPr/>
      </xdr:nvSpPr>
      <xdr:spPr>
        <a:xfrm>
          <a:off x="169672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141531</xdr:rowOff>
    </xdr:from>
    <xdr:ext cx="762000" cy="259045"/>
    <xdr:sp macro="" textlink="">
      <xdr:nvSpPr>
        <xdr:cNvPr id="341" name="定員管理の状況該当値テキスト"/>
        <xdr:cNvSpPr txBox="1"/>
      </xdr:nvSpPr>
      <xdr:spPr>
        <a:xfrm>
          <a:off x="17106900" y="1077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18687</xdr:rowOff>
    </xdr:from>
    <xdr:to>
      <xdr:col>23</xdr:col>
      <xdr:colOff>457200</xdr:colOff>
      <xdr:row>63</xdr:row>
      <xdr:rowOff>120287</xdr:rowOff>
    </xdr:to>
    <xdr:sp macro="" textlink="">
      <xdr:nvSpPr>
        <xdr:cNvPr id="342" name="円/楕円 341"/>
        <xdr:cNvSpPr/>
      </xdr:nvSpPr>
      <xdr:spPr>
        <a:xfrm>
          <a:off x="16129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105064</xdr:rowOff>
    </xdr:from>
    <xdr:ext cx="736600" cy="259045"/>
    <xdr:sp macro="" textlink="">
      <xdr:nvSpPr>
        <xdr:cNvPr id="343" name="テキスト ボックス 342"/>
        <xdr:cNvSpPr txBox="1"/>
      </xdr:nvSpPr>
      <xdr:spPr>
        <a:xfrm>
          <a:off x="15798800" y="1090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118654</xdr:rowOff>
    </xdr:from>
    <xdr:to>
      <xdr:col>22</xdr:col>
      <xdr:colOff>254000</xdr:colOff>
      <xdr:row>64</xdr:row>
      <xdr:rowOff>48804</xdr:rowOff>
    </xdr:to>
    <xdr:sp macro="" textlink="">
      <xdr:nvSpPr>
        <xdr:cNvPr id="344" name="円/楕円 343"/>
        <xdr:cNvSpPr/>
      </xdr:nvSpPr>
      <xdr:spPr>
        <a:xfrm>
          <a:off x="15240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33581</xdr:rowOff>
    </xdr:from>
    <xdr:ext cx="762000" cy="259045"/>
    <xdr:sp macro="" textlink="">
      <xdr:nvSpPr>
        <xdr:cNvPr id="345" name="テキスト ボックス 344"/>
        <xdr:cNvSpPr txBox="1"/>
      </xdr:nvSpPr>
      <xdr:spPr>
        <a:xfrm>
          <a:off x="14909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132443</xdr:rowOff>
    </xdr:from>
    <xdr:to>
      <xdr:col>21</xdr:col>
      <xdr:colOff>50800</xdr:colOff>
      <xdr:row>64</xdr:row>
      <xdr:rowOff>62593</xdr:rowOff>
    </xdr:to>
    <xdr:sp macro="" textlink="">
      <xdr:nvSpPr>
        <xdr:cNvPr id="346" name="円/楕円 345"/>
        <xdr:cNvSpPr/>
      </xdr:nvSpPr>
      <xdr:spPr>
        <a:xfrm>
          <a:off x="14351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47370</xdr:rowOff>
    </xdr:from>
    <xdr:ext cx="762000" cy="259045"/>
    <xdr:sp macro="" textlink="">
      <xdr:nvSpPr>
        <xdr:cNvPr id="347" name="テキスト ボックス 346"/>
        <xdr:cNvSpPr txBox="1"/>
      </xdr:nvSpPr>
      <xdr:spPr>
        <a:xfrm>
          <a:off x="14020800" y="110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23041</xdr:rowOff>
    </xdr:from>
    <xdr:to>
      <xdr:col>19</xdr:col>
      <xdr:colOff>533400</xdr:colOff>
      <xdr:row>64</xdr:row>
      <xdr:rowOff>124641</xdr:rowOff>
    </xdr:to>
    <xdr:sp macro="" textlink="">
      <xdr:nvSpPr>
        <xdr:cNvPr id="348" name="円/楕円 347"/>
        <xdr:cNvSpPr/>
      </xdr:nvSpPr>
      <xdr:spPr>
        <a:xfrm>
          <a:off x="134620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109418</xdr:rowOff>
    </xdr:from>
    <xdr:ext cx="762000" cy="259045"/>
    <xdr:sp macro="" textlink="">
      <xdr:nvSpPr>
        <xdr:cNvPr id="349" name="テキスト ボックス 348"/>
        <xdr:cNvSpPr txBox="1"/>
      </xdr:nvSpPr>
      <xdr:spPr>
        <a:xfrm>
          <a:off x="13131800" y="1108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庁舎の建設により公債費に準ずる債務負担行為の増加が増加したものの、</a:t>
          </a:r>
          <a:r>
            <a:rPr lang="ja-JP" altLang="ja-JP" sz="1100" b="0" i="0" baseline="0">
              <a:solidFill>
                <a:schemeClr val="dk1"/>
              </a:solidFill>
              <a:effectLst/>
              <a:latin typeface="+mn-lt"/>
              <a:ea typeface="+mn-ea"/>
              <a:cs typeface="+mn-cs"/>
            </a:rPr>
            <a:t>一般会計等の公債費</a:t>
          </a:r>
          <a:r>
            <a:rPr lang="ja-JP" altLang="en-US" sz="1100" b="0" i="0" baseline="0">
              <a:solidFill>
                <a:schemeClr val="dk1"/>
              </a:solidFill>
              <a:effectLst/>
              <a:latin typeface="+mn-lt"/>
              <a:ea typeface="+mn-ea"/>
              <a:cs typeface="+mn-cs"/>
            </a:rPr>
            <a:t>の減少、標準財政規模の増加により、</a:t>
          </a:r>
          <a:r>
            <a:rPr lang="ja-JP" altLang="ja-JP" sz="1100" b="0" i="0" baseline="0">
              <a:solidFill>
                <a:schemeClr val="dk1"/>
              </a:solidFill>
              <a:effectLst/>
              <a:latin typeface="+mn-lt"/>
              <a:ea typeface="+mn-ea"/>
              <a:cs typeface="+mn-cs"/>
            </a:rPr>
            <a:t>前年度の</a:t>
          </a:r>
          <a:r>
            <a:rPr lang="en-US" altLang="ja-JP" sz="1100" b="0" i="0" baseline="0">
              <a:solidFill>
                <a:schemeClr val="dk1"/>
              </a:solidFill>
              <a:effectLst/>
              <a:latin typeface="+mn-lt"/>
              <a:ea typeface="+mn-ea"/>
              <a:cs typeface="+mn-cs"/>
            </a:rPr>
            <a:t>11.8</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ポイント改善しているが、類似団体平均、全国平均、県平均と比較すると、これらを上回る結果となっている。</a:t>
          </a:r>
          <a:endParaRPr lang="ja-JP" altLang="ja-JP" sz="1400">
            <a:effectLst/>
          </a:endParaRPr>
        </a:p>
        <a:p>
          <a:pPr rtl="0"/>
          <a:r>
            <a:rPr lang="ja-JP" altLang="ja-JP" sz="1100" b="0" i="0" baseline="0">
              <a:solidFill>
                <a:schemeClr val="dk1"/>
              </a:solidFill>
              <a:effectLst/>
              <a:latin typeface="+mn-lt"/>
              <a:ea typeface="+mn-ea"/>
              <a:cs typeface="+mn-cs"/>
            </a:rPr>
            <a:t>　また、普通交付税の合併算定替による割増額が標準財政規模に上乗せされている状況を考慮すると、比率は決して低い水準ではない。</a:t>
          </a:r>
          <a:endParaRPr lang="ja-JP" altLang="ja-JP" sz="1400">
            <a:effectLst/>
          </a:endParaRPr>
        </a:p>
        <a:p>
          <a:pPr rtl="0"/>
          <a:r>
            <a:rPr lang="ja-JP" altLang="ja-JP" sz="1100" b="0" i="0" baseline="0">
              <a:solidFill>
                <a:schemeClr val="dk1"/>
              </a:solidFill>
              <a:effectLst/>
              <a:latin typeface="+mn-lt"/>
              <a:ea typeface="+mn-ea"/>
              <a:cs typeface="+mn-cs"/>
            </a:rPr>
            <a:t>　今後も、繰上償還による公債費負担の軽減や投資的経費の平準化による計画的な起債によって、比率の抑制に努めていく。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155787</xdr:rowOff>
    </xdr:from>
    <xdr:to>
      <xdr:col>24</xdr:col>
      <xdr:colOff>558800</xdr:colOff>
      <xdr:row>43</xdr:row>
      <xdr:rowOff>159596</xdr:rowOff>
    </xdr:to>
    <xdr:cxnSp macro="">
      <xdr:nvCxnSpPr>
        <xdr:cNvPr id="378" name="直線コネクタ 377"/>
        <xdr:cNvCxnSpPr/>
      </xdr:nvCxnSpPr>
      <xdr:spPr>
        <a:xfrm flipV="1">
          <a:off x="17018000" y="6156537"/>
          <a:ext cx="0" cy="13754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131673</xdr:rowOff>
    </xdr:from>
    <xdr:ext cx="762000" cy="259045"/>
    <xdr:sp macro="" textlink="">
      <xdr:nvSpPr>
        <xdr:cNvPr id="379" name="公債費負担の状況最小値テキスト"/>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43</xdr:row>
      <xdr:rowOff>159596</xdr:rowOff>
    </xdr:from>
    <xdr:to>
      <xdr:col>24</xdr:col>
      <xdr:colOff>647700</xdr:colOff>
      <xdr:row>43</xdr:row>
      <xdr:rowOff>159596</xdr:rowOff>
    </xdr:to>
    <xdr:cxnSp macro="">
      <xdr:nvCxnSpPr>
        <xdr:cNvPr id="380" name="直線コネクタ 379"/>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70714</xdr:rowOff>
    </xdr:from>
    <xdr:ext cx="762000" cy="259045"/>
    <xdr:sp macro="" textlink="">
      <xdr:nvSpPr>
        <xdr:cNvPr id="381" name="公債費負担の状況最大値テキスト"/>
        <xdr:cNvSpPr txBox="1"/>
      </xdr:nvSpPr>
      <xdr:spPr>
        <a:xfrm>
          <a:off x="17106900" y="59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35</xdr:row>
      <xdr:rowOff>155787</xdr:rowOff>
    </xdr:from>
    <xdr:to>
      <xdr:col>24</xdr:col>
      <xdr:colOff>647700</xdr:colOff>
      <xdr:row>35</xdr:row>
      <xdr:rowOff>155787</xdr:rowOff>
    </xdr:to>
    <xdr:cxnSp macro="">
      <xdr:nvCxnSpPr>
        <xdr:cNvPr id="382" name="直線コネクタ 381"/>
        <xdr:cNvCxnSpPr/>
      </xdr:nvCxnSpPr>
      <xdr:spPr>
        <a:xfrm>
          <a:off x="16929100" y="615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44027</xdr:rowOff>
    </xdr:from>
    <xdr:to>
      <xdr:col>24</xdr:col>
      <xdr:colOff>558800</xdr:colOff>
      <xdr:row>41</xdr:row>
      <xdr:rowOff>100330</xdr:rowOff>
    </xdr:to>
    <xdr:cxnSp macro="">
      <xdr:nvCxnSpPr>
        <xdr:cNvPr id="383" name="直線コネクタ 382"/>
        <xdr:cNvCxnSpPr/>
      </xdr:nvCxnSpPr>
      <xdr:spPr>
        <a:xfrm flipV="1">
          <a:off x="16179800" y="707347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4"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5" name="フローチャート : 判断 384"/>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42</xdr:row>
      <xdr:rowOff>17356</xdr:rowOff>
    </xdr:to>
    <xdr:cxnSp macro="">
      <xdr:nvCxnSpPr>
        <xdr:cNvPr id="386" name="直線コネクタ 385"/>
        <xdr:cNvCxnSpPr/>
      </xdr:nvCxnSpPr>
      <xdr:spPr>
        <a:xfrm flipV="1">
          <a:off x="15290800" y="71297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148590</xdr:rowOff>
    </xdr:from>
    <xdr:to>
      <xdr:col>23</xdr:col>
      <xdr:colOff>457200</xdr:colOff>
      <xdr:row>41</xdr:row>
      <xdr:rowOff>78740</xdr:rowOff>
    </xdr:to>
    <xdr:sp macro="" textlink="">
      <xdr:nvSpPr>
        <xdr:cNvPr id="387" name="フローチャート : 判断 386"/>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88917</xdr:rowOff>
    </xdr:from>
    <xdr:ext cx="736600" cy="259045"/>
    <xdr:sp macro="" textlink="">
      <xdr:nvSpPr>
        <xdr:cNvPr id="388" name="テキスト ボックス 387"/>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17356</xdr:rowOff>
    </xdr:from>
    <xdr:to>
      <xdr:col>22</xdr:col>
      <xdr:colOff>203200</xdr:colOff>
      <xdr:row>42</xdr:row>
      <xdr:rowOff>129963</xdr:rowOff>
    </xdr:to>
    <xdr:cxnSp macro="">
      <xdr:nvCxnSpPr>
        <xdr:cNvPr id="389" name="直線コネクタ 388"/>
        <xdr:cNvCxnSpPr/>
      </xdr:nvCxnSpPr>
      <xdr:spPr>
        <a:xfrm flipV="1">
          <a:off x="14401800" y="72182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33444</xdr:rowOff>
    </xdr:from>
    <xdr:to>
      <xdr:col>22</xdr:col>
      <xdr:colOff>254000</xdr:colOff>
      <xdr:row>41</xdr:row>
      <xdr:rowOff>135044</xdr:rowOff>
    </xdr:to>
    <xdr:sp macro="" textlink="">
      <xdr:nvSpPr>
        <xdr:cNvPr id="390" name="フローチャート : 判断 389"/>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145221</xdr:rowOff>
    </xdr:from>
    <xdr:ext cx="762000" cy="259045"/>
    <xdr:sp macro="" textlink="">
      <xdr:nvSpPr>
        <xdr:cNvPr id="391" name="テキスト ボックス 390"/>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129963</xdr:rowOff>
    </xdr:from>
    <xdr:to>
      <xdr:col>21</xdr:col>
      <xdr:colOff>0</xdr:colOff>
      <xdr:row>43</xdr:row>
      <xdr:rowOff>87206</xdr:rowOff>
    </xdr:to>
    <xdr:cxnSp macro="">
      <xdr:nvCxnSpPr>
        <xdr:cNvPr id="392" name="直線コネクタ 391"/>
        <xdr:cNvCxnSpPr/>
      </xdr:nvCxnSpPr>
      <xdr:spPr>
        <a:xfrm flipV="1">
          <a:off x="13512800" y="733086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138006</xdr:rowOff>
    </xdr:from>
    <xdr:to>
      <xdr:col>21</xdr:col>
      <xdr:colOff>50800</xdr:colOff>
      <xdr:row>42</xdr:row>
      <xdr:rowOff>68156</xdr:rowOff>
    </xdr:to>
    <xdr:sp macro="" textlink="">
      <xdr:nvSpPr>
        <xdr:cNvPr id="393" name="フローチャート : 判断 392"/>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78333</xdr:rowOff>
    </xdr:from>
    <xdr:ext cx="762000" cy="259045"/>
    <xdr:sp macro="" textlink="">
      <xdr:nvSpPr>
        <xdr:cNvPr id="394" name="テキスト ボックス 393"/>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30904</xdr:rowOff>
    </xdr:from>
    <xdr:to>
      <xdr:col>19</xdr:col>
      <xdr:colOff>533400</xdr:colOff>
      <xdr:row>42</xdr:row>
      <xdr:rowOff>132504</xdr:rowOff>
    </xdr:to>
    <xdr:sp macro="" textlink="">
      <xdr:nvSpPr>
        <xdr:cNvPr id="395" name="フローチャート : 判断 394"/>
        <xdr:cNvSpPr/>
      </xdr:nvSpPr>
      <xdr:spPr>
        <a:xfrm>
          <a:off x="13462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142681</xdr:rowOff>
    </xdr:from>
    <xdr:ext cx="762000" cy="259045"/>
    <xdr:sp macro="" textlink="">
      <xdr:nvSpPr>
        <xdr:cNvPr id="396" name="テキスト ボックス 395"/>
        <xdr:cNvSpPr txBox="1"/>
      </xdr:nvSpPr>
      <xdr:spPr>
        <a:xfrm>
          <a:off x="13131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164677</xdr:rowOff>
    </xdr:from>
    <xdr:to>
      <xdr:col>24</xdr:col>
      <xdr:colOff>609600</xdr:colOff>
      <xdr:row>41</xdr:row>
      <xdr:rowOff>94827</xdr:rowOff>
    </xdr:to>
    <xdr:sp macro="" textlink="">
      <xdr:nvSpPr>
        <xdr:cNvPr id="402" name="円/楕円 401"/>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136754</xdr:rowOff>
    </xdr:from>
    <xdr:ext cx="762000" cy="259045"/>
    <xdr:sp macro="" textlink="">
      <xdr:nvSpPr>
        <xdr:cNvPr id="403" name="公債費負担の状況該当値テキスト"/>
        <xdr:cNvSpPr txBox="1"/>
      </xdr:nvSpPr>
      <xdr:spPr>
        <a:xfrm>
          <a:off x="17106900" y="699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404" name="円/楕円 403"/>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405" name="テキスト ボックス 404"/>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138006</xdr:rowOff>
    </xdr:from>
    <xdr:to>
      <xdr:col>22</xdr:col>
      <xdr:colOff>254000</xdr:colOff>
      <xdr:row>42</xdr:row>
      <xdr:rowOff>68156</xdr:rowOff>
    </xdr:to>
    <xdr:sp macro="" textlink="">
      <xdr:nvSpPr>
        <xdr:cNvPr id="406" name="円/楕円 405"/>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52933</xdr:rowOff>
    </xdr:from>
    <xdr:ext cx="762000" cy="259045"/>
    <xdr:sp macro="" textlink="">
      <xdr:nvSpPr>
        <xdr:cNvPr id="407" name="テキスト ボックス 406"/>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79163</xdr:rowOff>
    </xdr:from>
    <xdr:to>
      <xdr:col>21</xdr:col>
      <xdr:colOff>50800</xdr:colOff>
      <xdr:row>43</xdr:row>
      <xdr:rowOff>9313</xdr:rowOff>
    </xdr:to>
    <xdr:sp macro="" textlink="">
      <xdr:nvSpPr>
        <xdr:cNvPr id="408" name="円/楕円 407"/>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165540</xdr:rowOff>
    </xdr:from>
    <xdr:ext cx="762000" cy="259045"/>
    <xdr:sp macro="" textlink="">
      <xdr:nvSpPr>
        <xdr:cNvPr id="409" name="テキスト ボックス 408"/>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36406</xdr:rowOff>
    </xdr:from>
    <xdr:to>
      <xdr:col>19</xdr:col>
      <xdr:colOff>533400</xdr:colOff>
      <xdr:row>43</xdr:row>
      <xdr:rowOff>138006</xdr:rowOff>
    </xdr:to>
    <xdr:sp macro="" textlink="">
      <xdr:nvSpPr>
        <xdr:cNvPr id="410" name="円/楕円 409"/>
        <xdr:cNvSpPr/>
      </xdr:nvSpPr>
      <xdr:spPr>
        <a:xfrm>
          <a:off x="13462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122783</xdr:rowOff>
    </xdr:from>
    <xdr:ext cx="762000" cy="259045"/>
    <xdr:sp macro="" textlink="">
      <xdr:nvSpPr>
        <xdr:cNvPr id="411" name="テキスト ボックス 410"/>
        <xdr:cNvSpPr txBox="1"/>
      </xdr:nvSpPr>
      <xdr:spPr>
        <a:xfrm>
          <a:off x="13131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一部事務組合への公債費負担が増加したものの、一般会計等の市債残高、公債費に準ずる債務負担行為、公営企業への公債費充当繰出、退職手当、債務保証のいずれもが減少していること、及び特定の歳入見込額が微減したものの、基金残高や地方債残高にかかる交付税算入見込みが増加したことに</a:t>
          </a:r>
          <a:r>
            <a:rPr lang="ja-JP" altLang="ja-JP" sz="1100" b="0" i="0" baseline="0">
              <a:solidFill>
                <a:schemeClr val="dk1"/>
              </a:solidFill>
              <a:effectLst/>
              <a:latin typeface="+mn-lt"/>
              <a:ea typeface="+mn-ea"/>
              <a:cs typeface="+mn-cs"/>
            </a:rPr>
            <a:t>より、前年度と同様に比率の算定なしという結果となり、類似団体平均、全国平均、県平均と比較して大きく下回った。</a:t>
          </a:r>
          <a:endParaRPr lang="ja-JP" altLang="ja-JP" sz="1400">
            <a:effectLst/>
          </a:endParaRPr>
        </a:p>
        <a:p>
          <a:pPr rtl="0"/>
          <a:r>
            <a:rPr lang="ja-JP" altLang="ja-JP" sz="1100" b="0" i="0" baseline="0">
              <a:solidFill>
                <a:schemeClr val="dk1"/>
              </a:solidFill>
              <a:effectLst/>
              <a:latin typeface="+mn-lt"/>
              <a:ea typeface="+mn-ea"/>
              <a:cs typeface="+mn-cs"/>
            </a:rPr>
            <a:t>　しかし、市債残高、公営企業や一部事務組合への公債費財源負担、職員の退職手当等は未だ多額であるため、引き続き、繰上償還による公債費負担の軽減や、投資的経費の平準化による計画的な起債、債務負担行為の解消等により、持続可能な財政構造への転換を図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131475</xdr:rowOff>
    </xdr:from>
    <xdr:to>
      <xdr:col>24</xdr:col>
      <xdr:colOff>558800</xdr:colOff>
      <xdr:row>23</xdr:row>
      <xdr:rowOff>125609</xdr:rowOff>
    </xdr:to>
    <xdr:cxnSp macro="">
      <xdr:nvCxnSpPr>
        <xdr:cNvPr id="442" name="直線コネクタ 441"/>
        <xdr:cNvCxnSpPr/>
      </xdr:nvCxnSpPr>
      <xdr:spPr>
        <a:xfrm flipV="1">
          <a:off x="17018000" y="2360325"/>
          <a:ext cx="0" cy="17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97686</xdr:rowOff>
    </xdr:from>
    <xdr:ext cx="762000" cy="259045"/>
    <xdr:sp macro="" textlink="">
      <xdr:nvSpPr>
        <xdr:cNvPr id="443" name="将来負担の状況最小値テキスト"/>
        <xdr:cNvSpPr txBox="1"/>
      </xdr:nvSpPr>
      <xdr:spPr>
        <a:xfrm>
          <a:off x="17106900" y="404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152.8</a:t>
          </a:r>
          <a:endParaRPr kumimoji="1" lang="ja-JP" altLang="en-US" sz="1000" b="1">
            <a:latin typeface="ＭＳ Ｐゴシック"/>
          </a:endParaRPr>
        </a:p>
      </xdr:txBody>
    </xdr:sp>
    <xdr:clientData/>
  </xdr:oneCellAnchor>
  <xdr:twoCellAnchor>
    <xdr:from>
      <xdr:col>24</xdr:col>
      <xdr:colOff>469900</xdr:colOff>
      <xdr:row>23</xdr:row>
      <xdr:rowOff>125609</xdr:rowOff>
    </xdr:from>
    <xdr:to>
      <xdr:col>24</xdr:col>
      <xdr:colOff>647700</xdr:colOff>
      <xdr:row>23</xdr:row>
      <xdr:rowOff>125609</xdr:rowOff>
    </xdr:to>
    <xdr:cxnSp macro="">
      <xdr:nvCxnSpPr>
        <xdr:cNvPr id="444" name="直線コネクタ 443"/>
        <xdr:cNvCxnSpPr/>
      </xdr:nvCxnSpPr>
      <xdr:spPr>
        <a:xfrm>
          <a:off x="16929100" y="406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46402</xdr:rowOff>
    </xdr:from>
    <xdr:ext cx="762000" cy="259045"/>
    <xdr:sp macro="" textlink="">
      <xdr:nvSpPr>
        <xdr:cNvPr id="445" name="将来負担の状況最大値テキスト"/>
        <xdr:cNvSpPr txBox="1"/>
      </xdr:nvSpPr>
      <xdr:spPr>
        <a:xfrm>
          <a:off x="17106900" y="21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13</xdr:row>
      <xdr:rowOff>131475</xdr:rowOff>
    </xdr:from>
    <xdr:to>
      <xdr:col>24</xdr:col>
      <xdr:colOff>647700</xdr:colOff>
      <xdr:row>13</xdr:row>
      <xdr:rowOff>131475</xdr:rowOff>
    </xdr:to>
    <xdr:cxnSp macro="">
      <xdr:nvCxnSpPr>
        <xdr:cNvPr id="446" name="直線コネクタ 445"/>
        <xdr:cNvCxnSpPr/>
      </xdr:nvCxnSpPr>
      <xdr:spPr>
        <a:xfrm>
          <a:off x="16929100" y="236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39068</xdr:rowOff>
    </xdr:from>
    <xdr:to>
      <xdr:col>21</xdr:col>
      <xdr:colOff>0</xdr:colOff>
      <xdr:row>18</xdr:row>
      <xdr:rowOff>40640</xdr:rowOff>
    </xdr:to>
    <xdr:cxnSp macro="">
      <xdr:nvCxnSpPr>
        <xdr:cNvPr id="447" name="直線コネクタ 446"/>
        <xdr:cNvCxnSpPr/>
      </xdr:nvCxnSpPr>
      <xdr:spPr>
        <a:xfrm flipV="1">
          <a:off x="13512800" y="2610818"/>
          <a:ext cx="889000" cy="51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147639</xdr:rowOff>
    </xdr:from>
    <xdr:ext cx="762000" cy="259045"/>
    <xdr:sp macro="" textlink="">
      <xdr:nvSpPr>
        <xdr:cNvPr id="448" name="将来負担の状況平均値テキスト"/>
        <xdr:cNvSpPr txBox="1"/>
      </xdr:nvSpPr>
      <xdr:spPr>
        <a:xfrm>
          <a:off x="17106900" y="2719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4112</xdr:rowOff>
    </xdr:from>
    <xdr:to>
      <xdr:col>24</xdr:col>
      <xdr:colOff>609600</xdr:colOff>
      <xdr:row>16</xdr:row>
      <xdr:rowOff>105712</xdr:rowOff>
    </xdr:to>
    <xdr:sp macro="" textlink="">
      <xdr:nvSpPr>
        <xdr:cNvPr id="449" name="フローチャート : 判断 448"/>
        <xdr:cNvSpPr/>
      </xdr:nvSpPr>
      <xdr:spPr>
        <a:xfrm>
          <a:off x="16967200" y="274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155787</xdr:rowOff>
    </xdr:from>
    <xdr:to>
      <xdr:col>23</xdr:col>
      <xdr:colOff>457200</xdr:colOff>
      <xdr:row>17</xdr:row>
      <xdr:rowOff>85937</xdr:rowOff>
    </xdr:to>
    <xdr:sp macro="" textlink="">
      <xdr:nvSpPr>
        <xdr:cNvPr id="450" name="フローチャート : 判断 449"/>
        <xdr:cNvSpPr/>
      </xdr:nvSpPr>
      <xdr:spPr>
        <a:xfrm>
          <a:off x="16129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96114</xdr:rowOff>
    </xdr:from>
    <xdr:ext cx="736600" cy="259045"/>
    <xdr:sp macro="" textlink="">
      <xdr:nvSpPr>
        <xdr:cNvPr id="451" name="テキスト ボックス 450"/>
        <xdr:cNvSpPr txBox="1"/>
      </xdr:nvSpPr>
      <xdr:spPr>
        <a:xfrm>
          <a:off x="15798800" y="266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42938</xdr:rowOff>
    </xdr:from>
    <xdr:to>
      <xdr:col>22</xdr:col>
      <xdr:colOff>254000</xdr:colOff>
      <xdr:row>17</xdr:row>
      <xdr:rowOff>144538</xdr:rowOff>
    </xdr:to>
    <xdr:sp macro="" textlink="">
      <xdr:nvSpPr>
        <xdr:cNvPr id="452" name="フローチャート : 判断 451"/>
        <xdr:cNvSpPr/>
      </xdr:nvSpPr>
      <xdr:spPr>
        <a:xfrm>
          <a:off x="15240000" y="29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154715</xdr:rowOff>
    </xdr:from>
    <xdr:ext cx="762000" cy="259045"/>
    <xdr:sp macro="" textlink="">
      <xdr:nvSpPr>
        <xdr:cNvPr id="453" name="テキスト ボックス 452"/>
        <xdr:cNvSpPr txBox="1"/>
      </xdr:nvSpPr>
      <xdr:spPr>
        <a:xfrm>
          <a:off x="14909800" y="27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20</xdr:col>
      <xdr:colOff>635000</xdr:colOff>
      <xdr:row>19</xdr:row>
      <xdr:rowOff>20622</xdr:rowOff>
    </xdr:from>
    <xdr:to>
      <xdr:col>21</xdr:col>
      <xdr:colOff>50800</xdr:colOff>
      <xdr:row>19</xdr:row>
      <xdr:rowOff>122222</xdr:rowOff>
    </xdr:to>
    <xdr:sp macro="" textlink="">
      <xdr:nvSpPr>
        <xdr:cNvPr id="454" name="フローチャート : 判断 453"/>
        <xdr:cNvSpPr/>
      </xdr:nvSpPr>
      <xdr:spPr>
        <a:xfrm>
          <a:off x="14351000" y="327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106999</xdr:rowOff>
    </xdr:from>
    <xdr:ext cx="762000" cy="259045"/>
    <xdr:sp macro="" textlink="">
      <xdr:nvSpPr>
        <xdr:cNvPr id="455" name="テキスト ボックス 454"/>
        <xdr:cNvSpPr txBox="1"/>
      </xdr:nvSpPr>
      <xdr:spPr>
        <a:xfrm>
          <a:off x="14020800" y="336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18082</xdr:rowOff>
    </xdr:from>
    <xdr:to>
      <xdr:col>19</xdr:col>
      <xdr:colOff>533400</xdr:colOff>
      <xdr:row>20</xdr:row>
      <xdr:rowOff>119682</xdr:rowOff>
    </xdr:to>
    <xdr:sp macro="" textlink="">
      <xdr:nvSpPr>
        <xdr:cNvPr id="456" name="フローチャート : 判断 455"/>
        <xdr:cNvSpPr/>
      </xdr:nvSpPr>
      <xdr:spPr>
        <a:xfrm>
          <a:off x="13462000" y="34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104459</xdr:rowOff>
    </xdr:from>
    <xdr:ext cx="762000" cy="259045"/>
    <xdr:sp macro="" textlink="">
      <xdr:nvSpPr>
        <xdr:cNvPr id="457" name="テキスト ボックス 456"/>
        <xdr:cNvSpPr txBox="1"/>
      </xdr:nvSpPr>
      <xdr:spPr>
        <a:xfrm>
          <a:off x="13131800" y="353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14</xdr:row>
      <xdr:rowOff>159718</xdr:rowOff>
    </xdr:from>
    <xdr:to>
      <xdr:col>21</xdr:col>
      <xdr:colOff>50800</xdr:colOff>
      <xdr:row>15</xdr:row>
      <xdr:rowOff>89868</xdr:rowOff>
    </xdr:to>
    <xdr:sp macro="" textlink="">
      <xdr:nvSpPr>
        <xdr:cNvPr id="463" name="円/楕円 462"/>
        <xdr:cNvSpPr/>
      </xdr:nvSpPr>
      <xdr:spPr>
        <a:xfrm>
          <a:off x="14351000" y="25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100045</xdr:rowOff>
    </xdr:from>
    <xdr:ext cx="762000" cy="259045"/>
    <xdr:sp macro="" textlink="">
      <xdr:nvSpPr>
        <xdr:cNvPr id="464" name="テキスト ボックス 463"/>
        <xdr:cNvSpPr txBox="1"/>
      </xdr:nvSpPr>
      <xdr:spPr>
        <a:xfrm>
          <a:off x="14020800" y="232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161290</xdr:rowOff>
    </xdr:from>
    <xdr:to>
      <xdr:col>19</xdr:col>
      <xdr:colOff>533400</xdr:colOff>
      <xdr:row>18</xdr:row>
      <xdr:rowOff>91440</xdr:rowOff>
    </xdr:to>
    <xdr:sp macro="" textlink="">
      <xdr:nvSpPr>
        <xdr:cNvPr id="465" name="円/楕円 464"/>
        <xdr:cNvSpPr/>
      </xdr:nvSpPr>
      <xdr:spPr>
        <a:xfrm>
          <a:off x="13462000" y="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101617</xdr:rowOff>
    </xdr:from>
    <xdr:ext cx="762000" cy="259045"/>
    <xdr:sp macro="" textlink="">
      <xdr:nvSpPr>
        <xdr:cNvPr id="466" name="テキスト ボックス 465"/>
        <xdr:cNvSpPr txBox="1"/>
      </xdr:nvSpPr>
      <xdr:spPr>
        <a:xfrm>
          <a:off x="1313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122,783
119,812
680.79
60,740,428
58,489,009
453,121
36,441,606
51,577,551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合併後の職員数適正化の取組によ</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職員給与</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減少、</a:t>
          </a:r>
          <a:r>
            <a:rPr lang="ja-JP" altLang="en-US" sz="1300" b="0" i="0" baseline="0">
              <a:solidFill>
                <a:schemeClr val="dk1"/>
              </a:solidFill>
              <a:effectLst/>
              <a:latin typeface="+mn-lt"/>
              <a:ea typeface="+mn-ea"/>
              <a:cs typeface="+mn-cs"/>
            </a:rPr>
            <a:t>及び</a:t>
          </a:r>
          <a:r>
            <a:rPr lang="ja-JP" altLang="ja-JP" sz="1300" b="0" i="0" baseline="0">
              <a:solidFill>
                <a:schemeClr val="dk1"/>
              </a:solidFill>
              <a:effectLst/>
              <a:latin typeface="+mn-lt"/>
              <a:ea typeface="+mn-ea"/>
              <a:cs typeface="+mn-cs"/>
            </a:rPr>
            <a:t>経常一般財源収入が</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したことで、経常収支比率は前年度から</a:t>
          </a:r>
          <a:r>
            <a:rPr lang="en-US" altLang="ja-JP" sz="1300" b="0" i="0" baseline="0">
              <a:solidFill>
                <a:schemeClr val="dk1"/>
              </a:solidFill>
              <a:effectLst/>
              <a:latin typeface="+mn-lt"/>
              <a:ea typeface="+mn-ea"/>
              <a:cs typeface="+mn-cs"/>
            </a:rPr>
            <a:t>0.9</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し、類似団体平均、全国平均、県平均を下回っている。</a:t>
          </a:r>
          <a:endParaRPr lang="ja-JP" altLang="ja-JP" sz="1300">
            <a:effectLst/>
          </a:endParaRPr>
        </a:p>
        <a:p>
          <a:pPr rtl="0"/>
          <a:r>
            <a:rPr lang="ja-JP" altLang="ja-JP" sz="1300" b="0" i="0" baseline="0">
              <a:solidFill>
                <a:schemeClr val="dk1"/>
              </a:solidFill>
              <a:effectLst/>
              <a:latin typeface="+mn-lt"/>
              <a:ea typeface="+mn-ea"/>
              <a:cs typeface="+mn-cs"/>
            </a:rPr>
            <a:t>　今後も、定員適正化計画による職員数の適正管理を進め、人件費の総額抑制に取り組んでいく。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55563</xdr:rowOff>
    </xdr:from>
    <xdr:to>
      <xdr:col>7</xdr:col>
      <xdr:colOff>15875</xdr:colOff>
      <xdr:row>41</xdr:row>
      <xdr:rowOff>55563</xdr:rowOff>
    </xdr:to>
    <xdr:cxnSp macro="">
      <xdr:nvCxnSpPr>
        <xdr:cNvPr id="64" name="直線コネクタ 63"/>
        <xdr:cNvCxnSpPr/>
      </xdr:nvCxnSpPr>
      <xdr:spPr>
        <a:xfrm flipV="1">
          <a:off x="4826000" y="571341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27640</xdr:rowOff>
    </xdr:from>
    <xdr:ext cx="762000" cy="259045"/>
    <xdr:sp macro="" textlink="">
      <xdr:nvSpPr>
        <xdr:cNvPr id="65" name="人件費最小値テキスト"/>
        <xdr:cNvSpPr txBox="1"/>
      </xdr:nvSpPr>
      <xdr:spPr>
        <a:xfrm>
          <a:off x="4914900" y="705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612775</xdr:colOff>
      <xdr:row>41</xdr:row>
      <xdr:rowOff>55563</xdr:rowOff>
    </xdr:from>
    <xdr:to>
      <xdr:col>7</xdr:col>
      <xdr:colOff>104775</xdr:colOff>
      <xdr:row>41</xdr:row>
      <xdr:rowOff>55563</xdr:rowOff>
    </xdr:to>
    <xdr:cxnSp macro="">
      <xdr:nvCxnSpPr>
        <xdr:cNvPr id="66" name="直線コネクタ 65"/>
        <xdr:cNvCxnSpPr/>
      </xdr:nvCxnSpPr>
      <xdr:spPr>
        <a:xfrm>
          <a:off x="4737100" y="708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141940</xdr:rowOff>
    </xdr:from>
    <xdr:ext cx="762000" cy="259045"/>
    <xdr:sp macro="" textlink="">
      <xdr:nvSpPr>
        <xdr:cNvPr id="67" name="人件費最大値テキスト"/>
        <xdr:cNvSpPr txBox="1"/>
      </xdr:nvSpPr>
      <xdr:spPr>
        <a:xfrm>
          <a:off x="4914900" y="545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55563</xdr:rowOff>
    </xdr:from>
    <xdr:to>
      <xdr:col>7</xdr:col>
      <xdr:colOff>104775</xdr:colOff>
      <xdr:row>33</xdr:row>
      <xdr:rowOff>55563</xdr:rowOff>
    </xdr:to>
    <xdr:cxnSp macro="">
      <xdr:nvCxnSpPr>
        <xdr:cNvPr id="68" name="直線コネクタ 67"/>
        <xdr:cNvCxnSpPr/>
      </xdr:nvCxnSpPr>
      <xdr:spPr>
        <a:xfrm>
          <a:off x="4737100" y="57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55563</xdr:rowOff>
    </xdr:from>
    <xdr:to>
      <xdr:col>7</xdr:col>
      <xdr:colOff>15875</xdr:colOff>
      <xdr:row>34</xdr:row>
      <xdr:rowOff>12700</xdr:rowOff>
    </xdr:to>
    <xdr:cxnSp macro="">
      <xdr:nvCxnSpPr>
        <xdr:cNvPr id="69" name="直線コネクタ 68"/>
        <xdr:cNvCxnSpPr/>
      </xdr:nvCxnSpPr>
      <xdr:spPr>
        <a:xfrm flipV="1">
          <a:off x="3987800" y="5713413"/>
          <a:ext cx="8382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19702</xdr:rowOff>
    </xdr:from>
    <xdr:ext cx="762000" cy="259045"/>
    <xdr:sp macro="" textlink="">
      <xdr:nvSpPr>
        <xdr:cNvPr id="70" name="人件費平均値テキスト"/>
        <xdr:cNvSpPr txBox="1"/>
      </xdr:nvSpPr>
      <xdr:spPr>
        <a:xfrm>
          <a:off x="4914900" y="6191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47625</xdr:rowOff>
    </xdr:from>
    <xdr:to>
      <xdr:col>7</xdr:col>
      <xdr:colOff>66675</xdr:colOff>
      <xdr:row>36</xdr:row>
      <xdr:rowOff>149225</xdr:rowOff>
    </xdr:to>
    <xdr:sp macro="" textlink="">
      <xdr:nvSpPr>
        <xdr:cNvPr id="71" name="フローチャート : 判断 70"/>
        <xdr:cNvSpPr/>
      </xdr:nvSpPr>
      <xdr:spPr>
        <a:xfrm>
          <a:off x="47752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169863</xdr:rowOff>
    </xdr:from>
    <xdr:to>
      <xdr:col>5</xdr:col>
      <xdr:colOff>549275</xdr:colOff>
      <xdr:row>34</xdr:row>
      <xdr:rowOff>12700</xdr:rowOff>
    </xdr:to>
    <xdr:cxnSp macro="">
      <xdr:nvCxnSpPr>
        <xdr:cNvPr id="72" name="直線コネクタ 71"/>
        <xdr:cNvCxnSpPr/>
      </xdr:nvCxnSpPr>
      <xdr:spPr>
        <a:xfrm>
          <a:off x="3098800" y="58277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161925</xdr:rowOff>
    </xdr:from>
    <xdr:to>
      <xdr:col>5</xdr:col>
      <xdr:colOff>600075</xdr:colOff>
      <xdr:row>37</xdr:row>
      <xdr:rowOff>92075</xdr:rowOff>
    </xdr:to>
    <xdr:sp macro="" textlink="">
      <xdr:nvSpPr>
        <xdr:cNvPr id="73" name="フローチャート : 判断 72"/>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76852</xdr:rowOff>
    </xdr:from>
    <xdr:ext cx="736600" cy="259045"/>
    <xdr:sp macro="" textlink="">
      <xdr:nvSpPr>
        <xdr:cNvPr id="74" name="テキスト ボックス 73"/>
        <xdr:cNvSpPr txBox="1"/>
      </xdr:nvSpPr>
      <xdr:spPr>
        <a:xfrm>
          <a:off x="3606800" y="642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55563</xdr:rowOff>
    </xdr:from>
    <xdr:to>
      <xdr:col>4</xdr:col>
      <xdr:colOff>346075</xdr:colOff>
      <xdr:row>33</xdr:row>
      <xdr:rowOff>169863</xdr:rowOff>
    </xdr:to>
    <xdr:cxnSp macro="">
      <xdr:nvCxnSpPr>
        <xdr:cNvPr id="75" name="直線コネクタ 74"/>
        <xdr:cNvCxnSpPr/>
      </xdr:nvCxnSpPr>
      <xdr:spPr>
        <a:xfrm>
          <a:off x="2209800" y="571341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47625</xdr:rowOff>
    </xdr:from>
    <xdr:to>
      <xdr:col>4</xdr:col>
      <xdr:colOff>396875</xdr:colOff>
      <xdr:row>37</xdr:row>
      <xdr:rowOff>149225</xdr:rowOff>
    </xdr:to>
    <xdr:sp macro="" textlink="">
      <xdr:nvSpPr>
        <xdr:cNvPr id="76" name="フローチャート : 判断 75"/>
        <xdr:cNvSpPr/>
      </xdr:nvSpPr>
      <xdr:spPr>
        <a:xfrm>
          <a:off x="3048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134002</xdr:rowOff>
    </xdr:from>
    <xdr:ext cx="762000" cy="259045"/>
    <xdr:sp macro="" textlink="">
      <xdr:nvSpPr>
        <xdr:cNvPr id="77" name="テキスト ボックス 76"/>
        <xdr:cNvSpPr txBox="1"/>
      </xdr:nvSpPr>
      <xdr:spPr>
        <a:xfrm>
          <a:off x="2717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55563</xdr:rowOff>
    </xdr:from>
    <xdr:to>
      <xdr:col>3</xdr:col>
      <xdr:colOff>142875</xdr:colOff>
      <xdr:row>36</xdr:row>
      <xdr:rowOff>141288</xdr:rowOff>
    </xdr:to>
    <xdr:cxnSp macro="">
      <xdr:nvCxnSpPr>
        <xdr:cNvPr id="78" name="直線コネクタ 77"/>
        <xdr:cNvCxnSpPr/>
      </xdr:nvCxnSpPr>
      <xdr:spPr>
        <a:xfrm flipV="1">
          <a:off x="1320800" y="5713413"/>
          <a:ext cx="889000" cy="60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76200</xdr:rowOff>
    </xdr:from>
    <xdr:to>
      <xdr:col>3</xdr:col>
      <xdr:colOff>193675</xdr:colOff>
      <xdr:row>40</xdr:row>
      <xdr:rowOff>6350</xdr:rowOff>
    </xdr:to>
    <xdr:sp macro="" textlink="">
      <xdr:nvSpPr>
        <xdr:cNvPr id="79" name="フローチャート : 判断 78"/>
        <xdr:cNvSpPr/>
      </xdr:nvSpPr>
      <xdr:spPr>
        <a:xfrm>
          <a:off x="2159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162577</xdr:rowOff>
    </xdr:from>
    <xdr:ext cx="762000" cy="259045"/>
    <xdr:sp macro="" textlink="">
      <xdr:nvSpPr>
        <xdr:cNvPr id="80" name="テキスト ボックス 79"/>
        <xdr:cNvSpPr txBox="1"/>
      </xdr:nvSpPr>
      <xdr:spPr>
        <a:xfrm>
          <a:off x="1828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47625</xdr:rowOff>
    </xdr:from>
    <xdr:to>
      <xdr:col>1</xdr:col>
      <xdr:colOff>676275</xdr:colOff>
      <xdr:row>41</xdr:row>
      <xdr:rowOff>149225</xdr:rowOff>
    </xdr:to>
    <xdr:sp macro="" textlink="">
      <xdr:nvSpPr>
        <xdr:cNvPr id="81" name="フローチャート : 判断 80"/>
        <xdr:cNvSpPr/>
      </xdr:nvSpPr>
      <xdr:spPr>
        <a:xfrm>
          <a:off x="1270000" y="707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134002</xdr:rowOff>
    </xdr:from>
    <xdr:ext cx="762000" cy="259045"/>
    <xdr:sp macro="" textlink="">
      <xdr:nvSpPr>
        <xdr:cNvPr id="82" name="テキスト ボックス 81"/>
        <xdr:cNvSpPr txBox="1"/>
      </xdr:nvSpPr>
      <xdr:spPr>
        <a:xfrm>
          <a:off x="939800" y="716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4763</xdr:rowOff>
    </xdr:from>
    <xdr:to>
      <xdr:col>7</xdr:col>
      <xdr:colOff>66675</xdr:colOff>
      <xdr:row>33</xdr:row>
      <xdr:rowOff>106363</xdr:rowOff>
    </xdr:to>
    <xdr:sp macro="" textlink="">
      <xdr:nvSpPr>
        <xdr:cNvPr id="88" name="円/楕円 87"/>
        <xdr:cNvSpPr/>
      </xdr:nvSpPr>
      <xdr:spPr>
        <a:xfrm>
          <a:off x="4775200" y="566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84790</xdr:rowOff>
    </xdr:from>
    <xdr:ext cx="762000" cy="259045"/>
    <xdr:sp macro="" textlink="">
      <xdr:nvSpPr>
        <xdr:cNvPr id="89" name="人件費該当値テキスト"/>
        <xdr:cNvSpPr txBox="1"/>
      </xdr:nvSpPr>
      <xdr:spPr>
        <a:xfrm>
          <a:off x="4914900" y="557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133350</xdr:rowOff>
    </xdr:from>
    <xdr:to>
      <xdr:col>5</xdr:col>
      <xdr:colOff>600075</xdr:colOff>
      <xdr:row>34</xdr:row>
      <xdr:rowOff>63500</xdr:rowOff>
    </xdr:to>
    <xdr:sp macro="" textlink="">
      <xdr:nvSpPr>
        <xdr:cNvPr id="90" name="円/楕円 89"/>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73677</xdr:rowOff>
    </xdr:from>
    <xdr:ext cx="736600" cy="259045"/>
    <xdr:sp macro="" textlink="">
      <xdr:nvSpPr>
        <xdr:cNvPr id="91" name="テキスト ボックス 90"/>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119063</xdr:rowOff>
    </xdr:from>
    <xdr:to>
      <xdr:col>4</xdr:col>
      <xdr:colOff>396875</xdr:colOff>
      <xdr:row>34</xdr:row>
      <xdr:rowOff>49213</xdr:rowOff>
    </xdr:to>
    <xdr:sp macro="" textlink="">
      <xdr:nvSpPr>
        <xdr:cNvPr id="92" name="円/楕円 91"/>
        <xdr:cNvSpPr/>
      </xdr:nvSpPr>
      <xdr:spPr>
        <a:xfrm>
          <a:off x="3048000" y="577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59390</xdr:rowOff>
    </xdr:from>
    <xdr:ext cx="762000" cy="259045"/>
    <xdr:sp macro="" textlink="">
      <xdr:nvSpPr>
        <xdr:cNvPr id="93" name="テキスト ボックス 92"/>
        <xdr:cNvSpPr txBox="1"/>
      </xdr:nvSpPr>
      <xdr:spPr>
        <a:xfrm>
          <a:off x="2717800" y="55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4763</xdr:rowOff>
    </xdr:from>
    <xdr:to>
      <xdr:col>3</xdr:col>
      <xdr:colOff>193675</xdr:colOff>
      <xdr:row>33</xdr:row>
      <xdr:rowOff>106363</xdr:rowOff>
    </xdr:to>
    <xdr:sp macro="" textlink="">
      <xdr:nvSpPr>
        <xdr:cNvPr id="94" name="円/楕円 93"/>
        <xdr:cNvSpPr/>
      </xdr:nvSpPr>
      <xdr:spPr>
        <a:xfrm>
          <a:off x="2159000" y="566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116540</xdr:rowOff>
    </xdr:from>
    <xdr:ext cx="762000" cy="259045"/>
    <xdr:sp macro="" textlink="">
      <xdr:nvSpPr>
        <xdr:cNvPr id="95" name="テキスト ボックス 94"/>
        <xdr:cNvSpPr txBox="1"/>
      </xdr:nvSpPr>
      <xdr:spPr>
        <a:xfrm>
          <a:off x="1828800" y="54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90488</xdr:rowOff>
    </xdr:from>
    <xdr:to>
      <xdr:col>1</xdr:col>
      <xdr:colOff>676275</xdr:colOff>
      <xdr:row>37</xdr:row>
      <xdr:rowOff>20638</xdr:rowOff>
    </xdr:to>
    <xdr:sp macro="" textlink="">
      <xdr:nvSpPr>
        <xdr:cNvPr id="96" name="円/楕円 95"/>
        <xdr:cNvSpPr/>
      </xdr:nvSpPr>
      <xdr:spPr>
        <a:xfrm>
          <a:off x="1270000" y="626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30815</xdr:rowOff>
    </xdr:from>
    <xdr:ext cx="762000" cy="259045"/>
    <xdr:sp macro="" textlink="">
      <xdr:nvSpPr>
        <xdr:cNvPr id="97" name="テキスト ボックス 96"/>
        <xdr:cNvSpPr txBox="1"/>
      </xdr:nvSpPr>
      <xdr:spPr>
        <a:xfrm>
          <a:off x="939800" y="603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道路台帳の統合や新学校給食センター</a:t>
          </a:r>
          <a:r>
            <a:rPr lang="ja-JP" altLang="ja-JP" sz="1300" b="0" i="0" baseline="0">
              <a:solidFill>
                <a:schemeClr val="dk1"/>
              </a:solidFill>
              <a:effectLst/>
              <a:latin typeface="+mn-lt"/>
              <a:ea typeface="+mn-ea"/>
              <a:cs typeface="+mn-cs"/>
            </a:rPr>
            <a:t>の</a:t>
          </a:r>
          <a:r>
            <a:rPr lang="ja-JP" altLang="en-US" sz="1300" b="0" i="0" baseline="0">
              <a:solidFill>
                <a:schemeClr val="dk1"/>
              </a:solidFill>
              <a:effectLst/>
              <a:latin typeface="+mn-lt"/>
              <a:ea typeface="+mn-ea"/>
              <a:cs typeface="+mn-cs"/>
            </a:rPr>
            <a:t>運営、及び学校や放課後児童クラブの賃金等</a:t>
          </a:r>
          <a:r>
            <a:rPr lang="ja-JP" altLang="ja-JP" sz="1300" b="0" i="0" baseline="0">
              <a:solidFill>
                <a:schemeClr val="dk1"/>
              </a:solidFill>
              <a:effectLst/>
              <a:latin typeface="+mn-lt"/>
              <a:ea typeface="+mn-ea"/>
              <a:cs typeface="+mn-cs"/>
            </a:rPr>
            <a:t>が前年度より</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したため、経常収支比率は前年度から</a:t>
          </a:r>
          <a:r>
            <a:rPr lang="en-US" altLang="ja-JP" sz="1300" b="0" i="0" baseline="0">
              <a:solidFill>
                <a:schemeClr val="dk1"/>
              </a:solidFill>
              <a:effectLst/>
              <a:latin typeface="+mn-lt"/>
              <a:ea typeface="+mn-ea"/>
              <a:cs typeface="+mn-cs"/>
            </a:rPr>
            <a:t>1.7</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a:t>
          </a:r>
          <a:r>
            <a:rPr lang="ja-JP" altLang="en-US" sz="1300" b="0" i="0" baseline="0">
              <a:solidFill>
                <a:schemeClr val="dk1"/>
              </a:solidFill>
              <a:effectLst/>
              <a:latin typeface="+mn-lt"/>
              <a:ea typeface="+mn-ea"/>
              <a:cs typeface="+mn-cs"/>
            </a:rPr>
            <a:t>たが</a:t>
          </a:r>
          <a:r>
            <a:rPr lang="ja-JP" altLang="ja-JP" sz="1300" b="0" i="0" baseline="0">
              <a:solidFill>
                <a:schemeClr val="dk1"/>
              </a:solidFill>
              <a:effectLst/>
              <a:latin typeface="+mn-lt"/>
              <a:ea typeface="+mn-ea"/>
              <a:cs typeface="+mn-cs"/>
            </a:rPr>
            <a:t>、類似団体平均、全国平均、県平均は下回っている状況である。</a:t>
          </a:r>
          <a:endParaRPr lang="ja-JP" altLang="ja-JP" sz="1300">
            <a:effectLst/>
          </a:endParaRPr>
        </a:p>
        <a:p>
          <a:pPr rtl="0"/>
          <a:r>
            <a:rPr lang="ja-JP" altLang="ja-JP" sz="1300" b="0" i="0" baseline="0">
              <a:solidFill>
                <a:schemeClr val="dk1"/>
              </a:solidFill>
              <a:effectLst/>
              <a:latin typeface="+mn-lt"/>
              <a:ea typeface="+mn-ea"/>
              <a:cs typeface="+mn-cs"/>
            </a:rPr>
            <a:t>　引き続き、合併のスケールメリットを活かし、事務事業の整理・合理化や、公共施設の計画的な見直し等を進め、コストの削減に努めていく。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5" name="直線コネクタ 124"/>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6"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7" name="直線コネクタ 126"/>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8"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9" name="直線コネクタ 128"/>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50800</xdr:rowOff>
    </xdr:from>
    <xdr:to>
      <xdr:col>24</xdr:col>
      <xdr:colOff>31750</xdr:colOff>
      <xdr:row>13</xdr:row>
      <xdr:rowOff>95250</xdr:rowOff>
    </xdr:to>
    <xdr:cxnSp macro="">
      <xdr:nvCxnSpPr>
        <xdr:cNvPr id="130" name="直線コネクタ 129"/>
        <xdr:cNvCxnSpPr/>
      </xdr:nvCxnSpPr>
      <xdr:spPr>
        <a:xfrm>
          <a:off x="15671800" y="21082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22877</xdr:rowOff>
    </xdr:from>
    <xdr:ext cx="762000" cy="259045"/>
    <xdr:sp macro="" textlink="">
      <xdr:nvSpPr>
        <xdr:cNvPr id="131" name="物件費平均値テキスト"/>
        <xdr:cNvSpPr txBox="1"/>
      </xdr:nvSpPr>
      <xdr:spPr>
        <a:xfrm>
          <a:off x="16598900" y="242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50800</xdr:rowOff>
    </xdr:from>
    <xdr:to>
      <xdr:col>24</xdr:col>
      <xdr:colOff>82550</xdr:colOff>
      <xdr:row>14</xdr:row>
      <xdr:rowOff>152400</xdr:rowOff>
    </xdr:to>
    <xdr:sp macro="" textlink="">
      <xdr:nvSpPr>
        <xdr:cNvPr id="132" name="フローチャート : 判断 131"/>
        <xdr:cNvSpPr/>
      </xdr:nvSpPr>
      <xdr:spPr>
        <a:xfrm>
          <a:off x="164592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50800</xdr:rowOff>
    </xdr:from>
    <xdr:to>
      <xdr:col>22</xdr:col>
      <xdr:colOff>565150</xdr:colOff>
      <xdr:row>12</xdr:row>
      <xdr:rowOff>101600</xdr:rowOff>
    </xdr:to>
    <xdr:cxnSp macro="">
      <xdr:nvCxnSpPr>
        <xdr:cNvPr id="133" name="直線コネクタ 132"/>
        <xdr:cNvCxnSpPr/>
      </xdr:nvCxnSpPr>
      <xdr:spPr>
        <a:xfrm flipV="1">
          <a:off x="14782800" y="2108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13</xdr:row>
      <xdr:rowOff>146050</xdr:rowOff>
    </xdr:from>
    <xdr:to>
      <xdr:col>22</xdr:col>
      <xdr:colOff>615950</xdr:colOff>
      <xdr:row>14</xdr:row>
      <xdr:rowOff>76200</xdr:rowOff>
    </xdr:to>
    <xdr:sp macro="" textlink="">
      <xdr:nvSpPr>
        <xdr:cNvPr id="134" name="フローチャート : 判断 133"/>
        <xdr:cNvSpPr/>
      </xdr:nvSpPr>
      <xdr:spPr>
        <a:xfrm>
          <a:off x="15621000" y="237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60977</xdr:rowOff>
    </xdr:from>
    <xdr:ext cx="736600" cy="259045"/>
    <xdr:sp macro="" textlink="">
      <xdr:nvSpPr>
        <xdr:cNvPr id="135" name="テキスト ボックス 134"/>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88900</xdr:rowOff>
    </xdr:from>
    <xdr:to>
      <xdr:col>21</xdr:col>
      <xdr:colOff>361950</xdr:colOff>
      <xdr:row>12</xdr:row>
      <xdr:rowOff>101600</xdr:rowOff>
    </xdr:to>
    <xdr:cxnSp macro="">
      <xdr:nvCxnSpPr>
        <xdr:cNvPr id="136" name="直線コネクタ 135"/>
        <xdr:cNvCxnSpPr/>
      </xdr:nvCxnSpPr>
      <xdr:spPr>
        <a:xfrm>
          <a:off x="13893800" y="214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13</xdr:row>
      <xdr:rowOff>82550</xdr:rowOff>
    </xdr:from>
    <xdr:to>
      <xdr:col>21</xdr:col>
      <xdr:colOff>412750</xdr:colOff>
      <xdr:row>14</xdr:row>
      <xdr:rowOff>12700</xdr:rowOff>
    </xdr:to>
    <xdr:sp macro="" textlink="">
      <xdr:nvSpPr>
        <xdr:cNvPr id="137" name="フローチャート : 判断 136"/>
        <xdr:cNvSpPr/>
      </xdr:nvSpPr>
      <xdr:spPr>
        <a:xfrm>
          <a:off x="14732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38" name="テキスト ボックス 137"/>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50800</xdr:rowOff>
    </xdr:from>
    <xdr:to>
      <xdr:col>20</xdr:col>
      <xdr:colOff>158750</xdr:colOff>
      <xdr:row>12</xdr:row>
      <xdr:rowOff>88900</xdr:rowOff>
    </xdr:to>
    <xdr:cxnSp macro="">
      <xdr:nvCxnSpPr>
        <xdr:cNvPr id="139" name="直線コネクタ 138"/>
        <xdr:cNvCxnSpPr/>
      </xdr:nvCxnSpPr>
      <xdr:spPr>
        <a:xfrm>
          <a:off x="13004800" y="210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12</xdr:row>
      <xdr:rowOff>139700</xdr:rowOff>
    </xdr:from>
    <xdr:to>
      <xdr:col>20</xdr:col>
      <xdr:colOff>209550</xdr:colOff>
      <xdr:row>13</xdr:row>
      <xdr:rowOff>69850</xdr:rowOff>
    </xdr:to>
    <xdr:sp macro="" textlink="">
      <xdr:nvSpPr>
        <xdr:cNvPr id="140" name="フローチャート : 判断 139"/>
        <xdr:cNvSpPr/>
      </xdr:nvSpPr>
      <xdr:spPr>
        <a:xfrm>
          <a:off x="13843000" y="219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41" name="テキスト ボックス 140"/>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31750</xdr:rowOff>
    </xdr:from>
    <xdr:to>
      <xdr:col>19</xdr:col>
      <xdr:colOff>6350</xdr:colOff>
      <xdr:row>13</xdr:row>
      <xdr:rowOff>133350</xdr:rowOff>
    </xdr:to>
    <xdr:sp macro="" textlink="">
      <xdr:nvSpPr>
        <xdr:cNvPr id="142" name="フローチャート : 判断 141"/>
        <xdr:cNvSpPr/>
      </xdr:nvSpPr>
      <xdr:spPr>
        <a:xfrm>
          <a:off x="12954000" y="226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118127</xdr:rowOff>
    </xdr:from>
    <xdr:ext cx="762000" cy="259045"/>
    <xdr:sp macro="" textlink="">
      <xdr:nvSpPr>
        <xdr:cNvPr id="143" name="テキスト ボックス 142"/>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44450</xdr:rowOff>
    </xdr:from>
    <xdr:to>
      <xdr:col>24</xdr:col>
      <xdr:colOff>82550</xdr:colOff>
      <xdr:row>13</xdr:row>
      <xdr:rowOff>146050</xdr:rowOff>
    </xdr:to>
    <xdr:sp macro="" textlink="">
      <xdr:nvSpPr>
        <xdr:cNvPr id="149" name="円/楕円 148"/>
        <xdr:cNvSpPr/>
      </xdr:nvSpPr>
      <xdr:spPr>
        <a:xfrm>
          <a:off x="164592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60977</xdr:rowOff>
    </xdr:from>
    <xdr:ext cx="762000" cy="259045"/>
    <xdr:sp macro="" textlink="">
      <xdr:nvSpPr>
        <xdr:cNvPr id="150" name="物件費該当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0</xdr:rowOff>
    </xdr:from>
    <xdr:to>
      <xdr:col>22</xdr:col>
      <xdr:colOff>615950</xdr:colOff>
      <xdr:row>12</xdr:row>
      <xdr:rowOff>101600</xdr:rowOff>
    </xdr:to>
    <xdr:sp macro="" textlink="">
      <xdr:nvSpPr>
        <xdr:cNvPr id="151" name="円/楕円 150"/>
        <xdr:cNvSpPr/>
      </xdr:nvSpPr>
      <xdr:spPr>
        <a:xfrm>
          <a:off x="15621000" y="20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10</xdr:row>
      <xdr:rowOff>111777</xdr:rowOff>
    </xdr:from>
    <xdr:ext cx="736600" cy="259045"/>
    <xdr:sp macro="" textlink="">
      <xdr:nvSpPr>
        <xdr:cNvPr id="152" name="テキスト ボックス 151"/>
        <xdr:cNvSpPr txBox="1"/>
      </xdr:nvSpPr>
      <xdr:spPr>
        <a:xfrm>
          <a:off x="15290800" y="182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50800</xdr:rowOff>
    </xdr:from>
    <xdr:to>
      <xdr:col>21</xdr:col>
      <xdr:colOff>412750</xdr:colOff>
      <xdr:row>12</xdr:row>
      <xdr:rowOff>152400</xdr:rowOff>
    </xdr:to>
    <xdr:sp macro="" textlink="">
      <xdr:nvSpPr>
        <xdr:cNvPr id="153" name="円/楕円 152"/>
        <xdr:cNvSpPr/>
      </xdr:nvSpPr>
      <xdr:spPr>
        <a:xfrm>
          <a:off x="14732000" y="21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10</xdr:row>
      <xdr:rowOff>162577</xdr:rowOff>
    </xdr:from>
    <xdr:ext cx="762000" cy="259045"/>
    <xdr:sp macro="" textlink="">
      <xdr:nvSpPr>
        <xdr:cNvPr id="154" name="テキスト ボックス 153"/>
        <xdr:cNvSpPr txBox="1"/>
      </xdr:nvSpPr>
      <xdr:spPr>
        <a:xfrm>
          <a:off x="144018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38100</xdr:rowOff>
    </xdr:from>
    <xdr:to>
      <xdr:col>20</xdr:col>
      <xdr:colOff>209550</xdr:colOff>
      <xdr:row>12</xdr:row>
      <xdr:rowOff>139700</xdr:rowOff>
    </xdr:to>
    <xdr:sp macro="" textlink="">
      <xdr:nvSpPr>
        <xdr:cNvPr id="155" name="円/楕円 154"/>
        <xdr:cNvSpPr/>
      </xdr:nvSpPr>
      <xdr:spPr>
        <a:xfrm>
          <a:off x="138430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10</xdr:row>
      <xdr:rowOff>149877</xdr:rowOff>
    </xdr:from>
    <xdr:ext cx="762000" cy="259045"/>
    <xdr:sp macro="" textlink="">
      <xdr:nvSpPr>
        <xdr:cNvPr id="156" name="テキスト ボックス 155"/>
        <xdr:cNvSpPr txBox="1"/>
      </xdr:nvSpPr>
      <xdr:spPr>
        <a:xfrm>
          <a:off x="135128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0</xdr:rowOff>
    </xdr:from>
    <xdr:to>
      <xdr:col>19</xdr:col>
      <xdr:colOff>6350</xdr:colOff>
      <xdr:row>12</xdr:row>
      <xdr:rowOff>101600</xdr:rowOff>
    </xdr:to>
    <xdr:sp macro="" textlink="">
      <xdr:nvSpPr>
        <xdr:cNvPr id="157" name="円/楕円 156"/>
        <xdr:cNvSpPr/>
      </xdr:nvSpPr>
      <xdr:spPr>
        <a:xfrm>
          <a:off x="12954000" y="20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111777</xdr:rowOff>
    </xdr:from>
    <xdr:ext cx="762000" cy="259045"/>
    <xdr:sp macro="" textlink="">
      <xdr:nvSpPr>
        <xdr:cNvPr id="158" name="テキスト ボックス 157"/>
        <xdr:cNvSpPr txBox="1"/>
      </xdr:nvSpPr>
      <xdr:spPr>
        <a:xfrm>
          <a:off x="126238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前年度と比較して、しょうがい者自立支援給付事業費の増などにより、経常収支比率は前年度から</a:t>
          </a:r>
          <a:r>
            <a:rPr lang="en-US" altLang="ja-JP" sz="1300" b="0" i="0" baseline="0">
              <a:solidFill>
                <a:schemeClr val="dk1"/>
              </a:solidFill>
              <a:effectLst/>
              <a:latin typeface="+mn-lt"/>
              <a:ea typeface="+mn-ea"/>
              <a:cs typeface="+mn-cs"/>
            </a:rPr>
            <a:t>0.1</a:t>
          </a:r>
          <a:r>
            <a:rPr lang="ja-JP" altLang="ja-JP" sz="1300" b="0" i="0" baseline="0">
              <a:solidFill>
                <a:schemeClr val="dk1"/>
              </a:solidFill>
              <a:effectLst/>
              <a:latin typeface="+mn-lt"/>
              <a:ea typeface="+mn-ea"/>
              <a:cs typeface="+mn-cs"/>
            </a:rPr>
            <a:t>ポイント上昇した。しかし、全国平均、県平均と比較すると、これらを下回っている。</a:t>
          </a:r>
          <a:endParaRPr lang="ja-JP" altLang="ja-JP" sz="1300">
            <a:effectLst/>
          </a:endParaRPr>
        </a:p>
        <a:p>
          <a:pPr rtl="0"/>
          <a:r>
            <a:rPr lang="ja-JP" altLang="ja-JP" sz="1300" b="0" i="0" baseline="0">
              <a:solidFill>
                <a:schemeClr val="dk1"/>
              </a:solidFill>
              <a:effectLst/>
              <a:latin typeface="+mn-lt"/>
              <a:ea typeface="+mn-ea"/>
              <a:cs typeface="+mn-cs"/>
            </a:rPr>
            <a:t>　今後も扶助費は増加していくものと見込まれることから、これに対応する必要な財源を確保していくため、</a:t>
          </a:r>
          <a:r>
            <a:rPr lang="ja-JP" altLang="en-US" sz="1300" b="0" i="0" baseline="0">
              <a:solidFill>
                <a:schemeClr val="dk1"/>
              </a:solidFill>
              <a:effectLst/>
              <a:latin typeface="+mn-lt"/>
              <a:ea typeface="+mn-ea"/>
              <a:cs typeface="+mn-cs"/>
            </a:rPr>
            <a:t>財政計画に基づき</a:t>
          </a:r>
          <a:r>
            <a:rPr lang="ja-JP" altLang="ja-JP" sz="1300" b="0" i="0" baseline="0">
              <a:solidFill>
                <a:schemeClr val="dk1"/>
              </a:solidFill>
              <a:effectLst/>
              <a:latin typeface="+mn-lt"/>
              <a:ea typeface="+mn-ea"/>
              <a:cs typeface="+mn-cs"/>
            </a:rPr>
            <a:t>財政規模の縮小を図り、持続可能な財政構造への転換に取り組んでいく。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3" name="直線コネクタ 17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4" name="テキスト ボックス 173"/>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5" name="直線コネクタ 17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6" name="テキスト ボックス 175"/>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7" name="直線コネクタ 17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8" name="テキスト ボックス 177"/>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9" name="直線コネクタ 17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0" name="テキスト ボックス 179"/>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161290</xdr:rowOff>
    </xdr:to>
    <xdr:cxnSp macro="">
      <xdr:nvCxnSpPr>
        <xdr:cNvPr id="184" name="直線コネクタ 183"/>
        <xdr:cNvCxnSpPr/>
      </xdr:nvCxnSpPr>
      <xdr:spPr>
        <a:xfrm flipV="1">
          <a:off x="4826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5"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6" name="直線コネクタ 185"/>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87"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88" name="直線コネクタ 187"/>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115570</xdr:rowOff>
    </xdr:from>
    <xdr:to>
      <xdr:col>7</xdr:col>
      <xdr:colOff>15875</xdr:colOff>
      <xdr:row>57</xdr:row>
      <xdr:rowOff>161290</xdr:rowOff>
    </xdr:to>
    <xdr:cxnSp macro="">
      <xdr:nvCxnSpPr>
        <xdr:cNvPr id="189" name="直線コネクタ 188"/>
        <xdr:cNvCxnSpPr/>
      </xdr:nvCxnSpPr>
      <xdr:spPr>
        <a:xfrm>
          <a:off x="3987800" y="9888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161307</xdr:rowOff>
    </xdr:from>
    <xdr:ext cx="762000" cy="259045"/>
    <xdr:sp macro="" textlink="">
      <xdr:nvSpPr>
        <xdr:cNvPr id="190" name="扶助費平均値テキスト"/>
        <xdr:cNvSpPr txBox="1"/>
      </xdr:nvSpPr>
      <xdr:spPr>
        <a:xfrm>
          <a:off x="4914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144780</xdr:rowOff>
    </xdr:from>
    <xdr:to>
      <xdr:col>7</xdr:col>
      <xdr:colOff>66675</xdr:colOff>
      <xdr:row>57</xdr:row>
      <xdr:rowOff>74930</xdr:rowOff>
    </xdr:to>
    <xdr:sp macro="" textlink="">
      <xdr:nvSpPr>
        <xdr:cNvPr id="191" name="フローチャート : 判断 190"/>
        <xdr:cNvSpPr/>
      </xdr:nvSpPr>
      <xdr:spPr>
        <a:xfrm>
          <a:off x="4775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149860</xdr:rowOff>
    </xdr:from>
    <xdr:to>
      <xdr:col>5</xdr:col>
      <xdr:colOff>549275</xdr:colOff>
      <xdr:row>57</xdr:row>
      <xdr:rowOff>115570</xdr:rowOff>
    </xdr:to>
    <xdr:cxnSp macro="">
      <xdr:nvCxnSpPr>
        <xdr:cNvPr id="192" name="直線コネクタ 191"/>
        <xdr:cNvCxnSpPr/>
      </xdr:nvCxnSpPr>
      <xdr:spPr>
        <a:xfrm>
          <a:off x="3098800" y="97510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93" name="フローチャート : 判断 192"/>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5097</xdr:rowOff>
    </xdr:from>
    <xdr:ext cx="736600" cy="259045"/>
    <xdr:sp macro="" textlink="">
      <xdr:nvSpPr>
        <xdr:cNvPr id="194" name="テキスト ボックス 193"/>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138430</xdr:rowOff>
    </xdr:from>
    <xdr:to>
      <xdr:col>4</xdr:col>
      <xdr:colOff>346075</xdr:colOff>
      <xdr:row>56</xdr:row>
      <xdr:rowOff>149860</xdr:rowOff>
    </xdr:to>
    <xdr:cxnSp macro="">
      <xdr:nvCxnSpPr>
        <xdr:cNvPr id="195" name="直線コネクタ 194"/>
        <xdr:cNvCxnSpPr/>
      </xdr:nvCxnSpPr>
      <xdr:spPr>
        <a:xfrm>
          <a:off x="2209800" y="95681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167640</xdr:rowOff>
    </xdr:from>
    <xdr:to>
      <xdr:col>4</xdr:col>
      <xdr:colOff>396875</xdr:colOff>
      <xdr:row>55</xdr:row>
      <xdr:rowOff>97790</xdr:rowOff>
    </xdr:to>
    <xdr:sp macro="" textlink="">
      <xdr:nvSpPr>
        <xdr:cNvPr id="196" name="フローチャート : 判断 195"/>
        <xdr:cNvSpPr/>
      </xdr:nvSpPr>
      <xdr:spPr>
        <a:xfrm>
          <a:off x="3048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107967</xdr:rowOff>
    </xdr:from>
    <xdr:ext cx="762000" cy="259045"/>
    <xdr:sp macro="" textlink="">
      <xdr:nvSpPr>
        <xdr:cNvPr id="197" name="テキスト ボックス 196"/>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115570</xdr:rowOff>
    </xdr:from>
    <xdr:to>
      <xdr:col>3</xdr:col>
      <xdr:colOff>142875</xdr:colOff>
      <xdr:row>55</xdr:row>
      <xdr:rowOff>138430</xdr:rowOff>
    </xdr:to>
    <xdr:cxnSp macro="">
      <xdr:nvCxnSpPr>
        <xdr:cNvPr id="198" name="直線コネクタ 197"/>
        <xdr:cNvCxnSpPr/>
      </xdr:nvCxnSpPr>
      <xdr:spPr>
        <a:xfrm>
          <a:off x="1320800" y="920242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121920</xdr:rowOff>
    </xdr:from>
    <xdr:to>
      <xdr:col>3</xdr:col>
      <xdr:colOff>193675</xdr:colOff>
      <xdr:row>59</xdr:row>
      <xdr:rowOff>52070</xdr:rowOff>
    </xdr:to>
    <xdr:sp macro="" textlink="">
      <xdr:nvSpPr>
        <xdr:cNvPr id="199" name="フローチャート : 判断 198"/>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36847</xdr:rowOff>
    </xdr:from>
    <xdr:ext cx="762000" cy="259045"/>
    <xdr:sp macro="" textlink="">
      <xdr:nvSpPr>
        <xdr:cNvPr id="200" name="テキスト ボックス 199"/>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64770</xdr:rowOff>
    </xdr:from>
    <xdr:to>
      <xdr:col>1</xdr:col>
      <xdr:colOff>676275</xdr:colOff>
      <xdr:row>57</xdr:row>
      <xdr:rowOff>166370</xdr:rowOff>
    </xdr:to>
    <xdr:sp macro="" textlink="">
      <xdr:nvSpPr>
        <xdr:cNvPr id="201" name="フローチャート : 判断 200"/>
        <xdr:cNvSpPr/>
      </xdr:nvSpPr>
      <xdr:spPr>
        <a:xfrm>
          <a:off x="1270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151147</xdr:rowOff>
    </xdr:from>
    <xdr:ext cx="762000" cy="259045"/>
    <xdr:sp macro="" textlink="">
      <xdr:nvSpPr>
        <xdr:cNvPr id="202" name="テキスト ボックス 201"/>
        <xdr:cNvSpPr txBox="1"/>
      </xdr:nvSpPr>
      <xdr:spPr>
        <a:xfrm>
          <a:off x="939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110490</xdr:rowOff>
    </xdr:from>
    <xdr:to>
      <xdr:col>7</xdr:col>
      <xdr:colOff>66675</xdr:colOff>
      <xdr:row>58</xdr:row>
      <xdr:rowOff>40640</xdr:rowOff>
    </xdr:to>
    <xdr:sp macro="" textlink="">
      <xdr:nvSpPr>
        <xdr:cNvPr id="208" name="円/楕円 207"/>
        <xdr:cNvSpPr/>
      </xdr:nvSpPr>
      <xdr:spPr>
        <a:xfrm>
          <a:off x="4775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82567</xdr:rowOff>
    </xdr:from>
    <xdr:ext cx="762000" cy="259045"/>
    <xdr:sp macro="" textlink="">
      <xdr:nvSpPr>
        <xdr:cNvPr id="209" name="扶助費該当値テキスト"/>
        <xdr:cNvSpPr txBox="1"/>
      </xdr:nvSpPr>
      <xdr:spPr>
        <a:xfrm>
          <a:off x="4914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64770</xdr:rowOff>
    </xdr:from>
    <xdr:to>
      <xdr:col>5</xdr:col>
      <xdr:colOff>600075</xdr:colOff>
      <xdr:row>57</xdr:row>
      <xdr:rowOff>166370</xdr:rowOff>
    </xdr:to>
    <xdr:sp macro="" textlink="">
      <xdr:nvSpPr>
        <xdr:cNvPr id="210" name="円/楕円 209"/>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151147</xdr:rowOff>
    </xdr:from>
    <xdr:ext cx="736600" cy="259045"/>
    <xdr:sp macro="" textlink="">
      <xdr:nvSpPr>
        <xdr:cNvPr id="211" name="テキスト ボックス 210"/>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99060</xdr:rowOff>
    </xdr:from>
    <xdr:to>
      <xdr:col>4</xdr:col>
      <xdr:colOff>396875</xdr:colOff>
      <xdr:row>57</xdr:row>
      <xdr:rowOff>29210</xdr:rowOff>
    </xdr:to>
    <xdr:sp macro="" textlink="">
      <xdr:nvSpPr>
        <xdr:cNvPr id="212" name="円/楕円 211"/>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213" name="テキスト ボックス 212"/>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87630</xdr:rowOff>
    </xdr:from>
    <xdr:to>
      <xdr:col>3</xdr:col>
      <xdr:colOff>193675</xdr:colOff>
      <xdr:row>56</xdr:row>
      <xdr:rowOff>17780</xdr:rowOff>
    </xdr:to>
    <xdr:sp macro="" textlink="">
      <xdr:nvSpPr>
        <xdr:cNvPr id="214" name="円/楕円 213"/>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27957</xdr:rowOff>
    </xdr:from>
    <xdr:ext cx="762000" cy="259045"/>
    <xdr:sp macro="" textlink="">
      <xdr:nvSpPr>
        <xdr:cNvPr id="215" name="テキスト ボックス 214"/>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64770</xdr:rowOff>
    </xdr:from>
    <xdr:to>
      <xdr:col>1</xdr:col>
      <xdr:colOff>676275</xdr:colOff>
      <xdr:row>53</xdr:row>
      <xdr:rowOff>166370</xdr:rowOff>
    </xdr:to>
    <xdr:sp macro="" textlink="">
      <xdr:nvSpPr>
        <xdr:cNvPr id="216" name="円/楕円 215"/>
        <xdr:cNvSpPr/>
      </xdr:nvSpPr>
      <xdr:spPr>
        <a:xfrm>
          <a:off x="1270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5097</xdr:rowOff>
    </xdr:from>
    <xdr:ext cx="762000" cy="259045"/>
    <xdr:sp macro="" textlink="">
      <xdr:nvSpPr>
        <xdr:cNvPr id="217" name="テキスト ボックス 216"/>
        <xdr:cNvSpPr txBox="1"/>
      </xdr:nvSpPr>
      <xdr:spPr>
        <a:xfrm>
          <a:off x="939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農業集落排水事業</a:t>
          </a:r>
          <a:r>
            <a:rPr lang="ja-JP" altLang="ja-JP" sz="1300" b="0" i="0" baseline="0">
              <a:solidFill>
                <a:schemeClr val="dk1"/>
              </a:solidFill>
              <a:effectLst/>
              <a:latin typeface="+mn-lt"/>
              <a:ea typeface="+mn-ea"/>
              <a:cs typeface="+mn-cs"/>
            </a:rPr>
            <a:t>への繰出金、</a:t>
          </a:r>
          <a:r>
            <a:rPr lang="ja-JP" altLang="en-US" sz="1300" b="0" i="0" baseline="0">
              <a:solidFill>
                <a:schemeClr val="dk1"/>
              </a:solidFill>
              <a:effectLst/>
              <a:latin typeface="+mn-lt"/>
              <a:ea typeface="+mn-ea"/>
              <a:cs typeface="+mn-cs"/>
            </a:rPr>
            <a:t>浅井及び湖北地域の簡易水道事業</a:t>
          </a:r>
          <a:r>
            <a:rPr lang="ja-JP" altLang="ja-JP" sz="1300" b="0" i="0" baseline="0">
              <a:solidFill>
                <a:schemeClr val="dk1"/>
              </a:solidFill>
              <a:effectLst/>
              <a:latin typeface="+mn-lt"/>
              <a:ea typeface="+mn-ea"/>
              <a:cs typeface="+mn-cs"/>
            </a:rPr>
            <a:t>の</a:t>
          </a:r>
          <a:r>
            <a:rPr lang="ja-JP" altLang="en-US" sz="1300" b="0" i="0" baseline="0">
              <a:solidFill>
                <a:schemeClr val="dk1"/>
              </a:solidFill>
              <a:effectLst/>
              <a:latin typeface="+mn-lt"/>
              <a:ea typeface="+mn-ea"/>
              <a:cs typeface="+mn-cs"/>
            </a:rPr>
            <a:t>移管による</a:t>
          </a:r>
          <a:r>
            <a:rPr lang="ja-JP" altLang="ja-JP" sz="1300" b="0" i="0" baseline="0">
              <a:solidFill>
                <a:schemeClr val="dk1"/>
              </a:solidFill>
              <a:effectLst/>
              <a:latin typeface="+mn-lt"/>
              <a:ea typeface="+mn-ea"/>
              <a:cs typeface="+mn-cs"/>
            </a:rPr>
            <a:t>投資が</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し、前年度から</a:t>
          </a:r>
          <a:r>
            <a:rPr lang="en-US" altLang="ja-JP" sz="1300" b="0" i="0" baseline="0">
              <a:solidFill>
                <a:schemeClr val="dk1"/>
              </a:solidFill>
              <a:effectLst/>
              <a:latin typeface="+mn-lt"/>
              <a:ea typeface="+mn-ea"/>
              <a:cs typeface="+mn-cs"/>
            </a:rPr>
            <a:t>0.6</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減少したものの</a:t>
          </a:r>
          <a:r>
            <a:rPr lang="ja-JP" altLang="ja-JP" sz="1300" b="0" i="0" baseline="0">
              <a:solidFill>
                <a:schemeClr val="dk1"/>
              </a:solidFill>
              <a:effectLst/>
              <a:latin typeface="+mn-lt"/>
              <a:ea typeface="+mn-ea"/>
              <a:cs typeface="+mn-cs"/>
            </a:rPr>
            <a:t>、類似団体平均、全国平均、県平均よりも高い水準となっている。</a:t>
          </a:r>
          <a:endParaRPr lang="ja-JP" altLang="ja-JP" sz="1300">
            <a:effectLst/>
          </a:endParaRPr>
        </a:p>
        <a:p>
          <a:pPr rtl="0"/>
          <a:r>
            <a:rPr lang="ja-JP" altLang="ja-JP" sz="1300" b="0" i="0" baseline="0">
              <a:solidFill>
                <a:schemeClr val="dk1"/>
              </a:solidFill>
              <a:effectLst/>
              <a:latin typeface="+mn-lt"/>
              <a:ea typeface="+mn-ea"/>
              <a:cs typeface="+mn-cs"/>
            </a:rPr>
            <a:t>　今後も、公営企業会計等における職員数の適正化や適正な料金水準の確保などの経営健全化を進め、普通会計の負担を抑制していく。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50800</xdr:rowOff>
    </xdr:from>
    <xdr:to>
      <xdr:col>24</xdr:col>
      <xdr:colOff>31750</xdr:colOff>
      <xdr:row>61</xdr:row>
      <xdr:rowOff>146050</xdr:rowOff>
    </xdr:to>
    <xdr:cxnSp macro="">
      <xdr:nvCxnSpPr>
        <xdr:cNvPr id="245" name="直線コネクタ 244"/>
        <xdr:cNvCxnSpPr/>
      </xdr:nvCxnSpPr>
      <xdr:spPr>
        <a:xfrm flipV="1">
          <a:off x="16510000" y="9137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6"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7" name="直線コネクタ 246"/>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137177</xdr:rowOff>
    </xdr:from>
    <xdr:ext cx="762000" cy="259045"/>
    <xdr:sp macro="" textlink="">
      <xdr:nvSpPr>
        <xdr:cNvPr id="248" name="その他最大値テキスト"/>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50800</xdr:rowOff>
    </xdr:from>
    <xdr:to>
      <xdr:col>24</xdr:col>
      <xdr:colOff>120650</xdr:colOff>
      <xdr:row>53</xdr:row>
      <xdr:rowOff>50800</xdr:rowOff>
    </xdr:to>
    <xdr:cxnSp macro="">
      <xdr:nvCxnSpPr>
        <xdr:cNvPr id="249" name="直線コネクタ 248"/>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165100</xdr:rowOff>
    </xdr:to>
    <xdr:cxnSp macro="">
      <xdr:nvCxnSpPr>
        <xdr:cNvPr id="250" name="直線コネクタ 249"/>
        <xdr:cNvCxnSpPr/>
      </xdr:nvCxnSpPr>
      <xdr:spPr>
        <a:xfrm flipV="1">
          <a:off x="15671800" y="9994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1"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2" name="フローチャート : 判断 251"/>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58</xdr:row>
      <xdr:rowOff>165100</xdr:rowOff>
    </xdr:to>
    <xdr:cxnSp macro="">
      <xdr:nvCxnSpPr>
        <xdr:cNvPr id="253" name="直線コネクタ 252"/>
        <xdr:cNvCxnSpPr/>
      </xdr:nvCxnSpPr>
      <xdr:spPr>
        <a:xfrm>
          <a:off x="14782800" y="96139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4" name="フローチャート : 判断 253"/>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5" name="テキスト ボックス 254"/>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146050</xdr:rowOff>
    </xdr:from>
    <xdr:to>
      <xdr:col>21</xdr:col>
      <xdr:colOff>361950</xdr:colOff>
      <xdr:row>56</xdr:row>
      <xdr:rowOff>12700</xdr:rowOff>
    </xdr:to>
    <xdr:cxnSp macro="">
      <xdr:nvCxnSpPr>
        <xdr:cNvPr id="256" name="直線コネクタ 255"/>
        <xdr:cNvCxnSpPr/>
      </xdr:nvCxnSpPr>
      <xdr:spPr>
        <a:xfrm>
          <a:off x="13893800" y="94043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114300</xdr:rowOff>
    </xdr:from>
    <xdr:to>
      <xdr:col>21</xdr:col>
      <xdr:colOff>412750</xdr:colOff>
      <xdr:row>56</xdr:row>
      <xdr:rowOff>44450</xdr:rowOff>
    </xdr:to>
    <xdr:sp macro="" textlink="">
      <xdr:nvSpPr>
        <xdr:cNvPr id="257" name="フローチャート : 判断 256"/>
        <xdr:cNvSpPr/>
      </xdr:nvSpPr>
      <xdr:spPr>
        <a:xfrm>
          <a:off x="14732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54627</xdr:rowOff>
    </xdr:from>
    <xdr:ext cx="762000" cy="259045"/>
    <xdr:sp macro="" textlink="">
      <xdr:nvSpPr>
        <xdr:cNvPr id="258" name="テキスト ボックス 257"/>
        <xdr:cNvSpPr txBox="1"/>
      </xdr:nvSpPr>
      <xdr:spPr>
        <a:xfrm>
          <a:off x="14401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146050</xdr:rowOff>
    </xdr:from>
    <xdr:to>
      <xdr:col>20</xdr:col>
      <xdr:colOff>158750</xdr:colOff>
      <xdr:row>59</xdr:row>
      <xdr:rowOff>50800</xdr:rowOff>
    </xdr:to>
    <xdr:cxnSp macro="">
      <xdr:nvCxnSpPr>
        <xdr:cNvPr id="259" name="直線コネクタ 258"/>
        <xdr:cNvCxnSpPr/>
      </xdr:nvCxnSpPr>
      <xdr:spPr>
        <a:xfrm flipV="1">
          <a:off x="13004800" y="940435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95250</xdr:rowOff>
    </xdr:from>
    <xdr:to>
      <xdr:col>20</xdr:col>
      <xdr:colOff>209550</xdr:colOff>
      <xdr:row>57</xdr:row>
      <xdr:rowOff>25400</xdr:rowOff>
    </xdr:to>
    <xdr:sp macro="" textlink="">
      <xdr:nvSpPr>
        <xdr:cNvPr id="260" name="フローチャート : 判断 259"/>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10177</xdr:rowOff>
    </xdr:from>
    <xdr:ext cx="762000" cy="259045"/>
    <xdr:sp macro="" textlink="">
      <xdr:nvSpPr>
        <xdr:cNvPr id="261" name="テキスト ボックス 260"/>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2" name="フローチャート : 判断 261"/>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63" name="テキスト ボックス 262"/>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69" name="円/楕円 268"/>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143527</xdr:rowOff>
    </xdr:from>
    <xdr:ext cx="762000" cy="259045"/>
    <xdr:sp macro="" textlink="">
      <xdr:nvSpPr>
        <xdr:cNvPr id="270"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114300</xdr:rowOff>
    </xdr:from>
    <xdr:to>
      <xdr:col>22</xdr:col>
      <xdr:colOff>615950</xdr:colOff>
      <xdr:row>59</xdr:row>
      <xdr:rowOff>44450</xdr:rowOff>
    </xdr:to>
    <xdr:sp macro="" textlink="">
      <xdr:nvSpPr>
        <xdr:cNvPr id="271" name="円/楕円 270"/>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29227</xdr:rowOff>
    </xdr:from>
    <xdr:ext cx="736600" cy="259045"/>
    <xdr:sp macro="" textlink="">
      <xdr:nvSpPr>
        <xdr:cNvPr id="272" name="テキスト ボックス 271"/>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3" name="円/楕円 272"/>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48277</xdr:rowOff>
    </xdr:from>
    <xdr:ext cx="762000" cy="259045"/>
    <xdr:sp macro="" textlink="">
      <xdr:nvSpPr>
        <xdr:cNvPr id="274" name="テキスト ボックス 273"/>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95250</xdr:rowOff>
    </xdr:from>
    <xdr:to>
      <xdr:col>20</xdr:col>
      <xdr:colOff>209550</xdr:colOff>
      <xdr:row>55</xdr:row>
      <xdr:rowOff>25400</xdr:rowOff>
    </xdr:to>
    <xdr:sp macro="" textlink="">
      <xdr:nvSpPr>
        <xdr:cNvPr id="275" name="円/楕円 274"/>
        <xdr:cNvSpPr/>
      </xdr:nvSpPr>
      <xdr:spPr>
        <a:xfrm>
          <a:off x="13843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35577</xdr:rowOff>
    </xdr:from>
    <xdr:ext cx="762000" cy="259045"/>
    <xdr:sp macro="" textlink="">
      <xdr:nvSpPr>
        <xdr:cNvPr id="276" name="テキスト ボックス 275"/>
        <xdr:cNvSpPr txBox="1"/>
      </xdr:nvSpPr>
      <xdr:spPr>
        <a:xfrm>
          <a:off x="13512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0</xdr:rowOff>
    </xdr:from>
    <xdr:to>
      <xdr:col>19</xdr:col>
      <xdr:colOff>6350</xdr:colOff>
      <xdr:row>59</xdr:row>
      <xdr:rowOff>101600</xdr:rowOff>
    </xdr:to>
    <xdr:sp macro="" textlink="">
      <xdr:nvSpPr>
        <xdr:cNvPr id="277" name="円/楕円 276"/>
        <xdr:cNvSpPr/>
      </xdr:nvSpPr>
      <xdr:spPr>
        <a:xfrm>
          <a:off x="12954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86377</xdr:rowOff>
    </xdr:from>
    <xdr:ext cx="762000" cy="259045"/>
    <xdr:sp macro="" textlink="">
      <xdr:nvSpPr>
        <xdr:cNvPr id="278" name="テキスト ボックス 277"/>
        <xdr:cNvSpPr txBox="1"/>
      </xdr:nvSpPr>
      <xdr:spPr>
        <a:xfrm>
          <a:off x="12623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病院事業負担金</a:t>
          </a:r>
          <a:r>
            <a:rPr lang="ja-JP" altLang="en-US" sz="1300" b="0" i="0" baseline="0">
              <a:solidFill>
                <a:schemeClr val="dk1"/>
              </a:solidFill>
              <a:effectLst/>
              <a:latin typeface="+mn-lt"/>
              <a:ea typeface="+mn-ea"/>
              <a:cs typeface="+mn-cs"/>
            </a:rPr>
            <a:t>が増加したものの、</a:t>
          </a:r>
          <a:r>
            <a:rPr lang="ja-JP" altLang="ja-JP" sz="1300" b="0" i="0" baseline="0">
              <a:solidFill>
                <a:schemeClr val="dk1"/>
              </a:solidFill>
              <a:effectLst/>
              <a:latin typeface="+mn-lt"/>
              <a:ea typeface="+mn-ea"/>
              <a:cs typeface="+mn-cs"/>
            </a:rPr>
            <a:t>湖北広域行政事務センター負担金が減少し、</a:t>
          </a:r>
          <a:r>
            <a:rPr lang="en-US" altLang="ja-JP" sz="1300" b="0" i="0" baseline="0">
              <a:solidFill>
                <a:schemeClr val="dk1"/>
              </a:solidFill>
              <a:effectLst/>
              <a:latin typeface="+mn-lt"/>
              <a:ea typeface="+mn-ea"/>
              <a:cs typeface="+mn-cs"/>
            </a:rPr>
            <a:t>0.4</a:t>
          </a:r>
          <a:r>
            <a:rPr lang="ja-JP" altLang="ja-JP" sz="1300" b="0" i="0" baseline="0">
              <a:solidFill>
                <a:schemeClr val="dk1"/>
              </a:solidFill>
              <a:effectLst/>
              <a:latin typeface="+mn-lt"/>
              <a:ea typeface="+mn-ea"/>
              <a:cs typeface="+mn-cs"/>
            </a:rPr>
            <a:t>ポイント改善している。しかし、数値自体も類似団体平均、全国平均、県平均よりも高い水準で推移している。長浜市行政改革大綱とそのアクションプランに基づき、適正な負担・補助のあり方を検証し、段階的に見直しを進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3" name="直線コネクタ 29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4" name="テキスト ボックス 293"/>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5" name="直線コネクタ 29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6" name="テキスト ボックス 295"/>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7" name="直線コネクタ 29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8" name="テキスト ボックス 297"/>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9" name="直線コネクタ 29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0" name="テキスト ボックス 299"/>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1" name="直線コネクタ 30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2" name="テキスト ボックス 301"/>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3" name="直線コネクタ 30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4" name="テキスト ボックス 303"/>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41</xdr:row>
      <xdr:rowOff>37193</xdr:rowOff>
    </xdr:to>
    <xdr:cxnSp macro="">
      <xdr:nvCxnSpPr>
        <xdr:cNvPr id="308" name="直線コネクタ 307"/>
        <xdr:cNvCxnSpPr/>
      </xdr:nvCxnSpPr>
      <xdr:spPr>
        <a:xfrm flipV="1">
          <a:off x="16510000" y="5793014"/>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9270</xdr:rowOff>
    </xdr:from>
    <xdr:ext cx="762000" cy="259045"/>
    <xdr:sp macro="" textlink="">
      <xdr:nvSpPr>
        <xdr:cNvPr id="309"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41</xdr:row>
      <xdr:rowOff>37193</xdr:rowOff>
    </xdr:from>
    <xdr:to>
      <xdr:col>24</xdr:col>
      <xdr:colOff>120650</xdr:colOff>
      <xdr:row>41</xdr:row>
      <xdr:rowOff>37193</xdr:rowOff>
    </xdr:to>
    <xdr:cxnSp macro="">
      <xdr:nvCxnSpPr>
        <xdr:cNvPr id="310" name="直線コネクタ 309"/>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1"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2" name="直線コネクタ 311"/>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75293</xdr:rowOff>
    </xdr:from>
    <xdr:to>
      <xdr:col>24</xdr:col>
      <xdr:colOff>31750</xdr:colOff>
      <xdr:row>39</xdr:row>
      <xdr:rowOff>118835</xdr:rowOff>
    </xdr:to>
    <xdr:cxnSp macro="">
      <xdr:nvCxnSpPr>
        <xdr:cNvPr id="313" name="直線コネクタ 312"/>
        <xdr:cNvCxnSpPr/>
      </xdr:nvCxnSpPr>
      <xdr:spPr>
        <a:xfrm flipV="1">
          <a:off x="15671800" y="67618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133549</xdr:rowOff>
    </xdr:from>
    <xdr:ext cx="762000" cy="259045"/>
    <xdr:sp macro="" textlink="">
      <xdr:nvSpPr>
        <xdr:cNvPr id="314"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15" name="フローチャート : 判断 314"/>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118835</xdr:rowOff>
    </xdr:from>
    <xdr:to>
      <xdr:col>22</xdr:col>
      <xdr:colOff>565150</xdr:colOff>
      <xdr:row>39</xdr:row>
      <xdr:rowOff>151493</xdr:rowOff>
    </xdr:to>
    <xdr:cxnSp macro="">
      <xdr:nvCxnSpPr>
        <xdr:cNvPr id="316" name="直線コネクタ 315"/>
        <xdr:cNvCxnSpPr/>
      </xdr:nvCxnSpPr>
      <xdr:spPr>
        <a:xfrm flipV="1">
          <a:off x="14782800" y="6805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138793</xdr:rowOff>
    </xdr:from>
    <xdr:to>
      <xdr:col>22</xdr:col>
      <xdr:colOff>615950</xdr:colOff>
      <xdr:row>38</xdr:row>
      <xdr:rowOff>68943</xdr:rowOff>
    </xdr:to>
    <xdr:sp macro="" textlink="">
      <xdr:nvSpPr>
        <xdr:cNvPr id="317" name="フローチャート : 判断 316"/>
        <xdr:cNvSpPr/>
      </xdr:nvSpPr>
      <xdr:spPr>
        <a:xfrm>
          <a:off x="15621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79120</xdr:rowOff>
    </xdr:from>
    <xdr:ext cx="736600" cy="259045"/>
    <xdr:sp macro="" textlink="">
      <xdr:nvSpPr>
        <xdr:cNvPr id="318" name="テキスト ボックス 317"/>
        <xdr:cNvSpPr txBox="1"/>
      </xdr:nvSpPr>
      <xdr:spPr>
        <a:xfrm>
          <a:off x="15290800" y="625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151493</xdr:rowOff>
    </xdr:from>
    <xdr:to>
      <xdr:col>21</xdr:col>
      <xdr:colOff>361950</xdr:colOff>
      <xdr:row>40</xdr:row>
      <xdr:rowOff>121557</xdr:rowOff>
    </xdr:to>
    <xdr:cxnSp macro="">
      <xdr:nvCxnSpPr>
        <xdr:cNvPr id="319" name="直線コネクタ 318"/>
        <xdr:cNvCxnSpPr/>
      </xdr:nvCxnSpPr>
      <xdr:spPr>
        <a:xfrm flipV="1">
          <a:off x="13893800" y="68380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38</xdr:row>
      <xdr:rowOff>0</xdr:rowOff>
    </xdr:from>
    <xdr:to>
      <xdr:col>21</xdr:col>
      <xdr:colOff>412750</xdr:colOff>
      <xdr:row>38</xdr:row>
      <xdr:rowOff>101600</xdr:rowOff>
    </xdr:to>
    <xdr:sp macro="" textlink="">
      <xdr:nvSpPr>
        <xdr:cNvPr id="320" name="フローチャート : 判断 319"/>
        <xdr:cNvSpPr/>
      </xdr:nvSpPr>
      <xdr:spPr>
        <a:xfrm>
          <a:off x="14732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111777</xdr:rowOff>
    </xdr:from>
    <xdr:ext cx="762000" cy="259045"/>
    <xdr:sp macro="" textlink="">
      <xdr:nvSpPr>
        <xdr:cNvPr id="321" name="テキスト ボックス 320"/>
        <xdr:cNvSpPr txBox="1"/>
      </xdr:nvSpPr>
      <xdr:spPr>
        <a:xfrm>
          <a:off x="14401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110672</xdr:rowOff>
    </xdr:from>
    <xdr:to>
      <xdr:col>20</xdr:col>
      <xdr:colOff>158750</xdr:colOff>
      <xdr:row>40</xdr:row>
      <xdr:rowOff>121557</xdr:rowOff>
    </xdr:to>
    <xdr:cxnSp macro="">
      <xdr:nvCxnSpPr>
        <xdr:cNvPr id="322" name="直線コネクタ 321"/>
        <xdr:cNvCxnSpPr/>
      </xdr:nvCxnSpPr>
      <xdr:spPr>
        <a:xfrm>
          <a:off x="13004800" y="6968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133350</xdr:rowOff>
    </xdr:from>
    <xdr:to>
      <xdr:col>20</xdr:col>
      <xdr:colOff>209550</xdr:colOff>
      <xdr:row>36</xdr:row>
      <xdr:rowOff>63500</xdr:rowOff>
    </xdr:to>
    <xdr:sp macro="" textlink="">
      <xdr:nvSpPr>
        <xdr:cNvPr id="323" name="フローチャート : 判断 322"/>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24" name="テキスト ボックス 323"/>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25" name="フローチャート : 判断 324"/>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117220</xdr:rowOff>
    </xdr:from>
    <xdr:ext cx="762000" cy="259045"/>
    <xdr:sp macro="" textlink="">
      <xdr:nvSpPr>
        <xdr:cNvPr id="326" name="テキスト ボックス 325"/>
        <xdr:cNvSpPr txBox="1"/>
      </xdr:nvSpPr>
      <xdr:spPr>
        <a:xfrm>
          <a:off x="12623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24493</xdr:rowOff>
    </xdr:from>
    <xdr:to>
      <xdr:col>24</xdr:col>
      <xdr:colOff>82550</xdr:colOff>
      <xdr:row>39</xdr:row>
      <xdr:rowOff>126093</xdr:rowOff>
    </xdr:to>
    <xdr:sp macro="" textlink="">
      <xdr:nvSpPr>
        <xdr:cNvPr id="332" name="円/楕円 331"/>
        <xdr:cNvSpPr/>
      </xdr:nvSpPr>
      <xdr:spPr>
        <a:xfrm>
          <a:off x="164592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168020</xdr:rowOff>
    </xdr:from>
    <xdr:ext cx="762000" cy="259045"/>
    <xdr:sp macro="" textlink="">
      <xdr:nvSpPr>
        <xdr:cNvPr id="333" name="補助費等該当値テキスト"/>
        <xdr:cNvSpPr txBox="1"/>
      </xdr:nvSpPr>
      <xdr:spPr>
        <a:xfrm>
          <a:off x="16598900" y="668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68035</xdr:rowOff>
    </xdr:from>
    <xdr:to>
      <xdr:col>22</xdr:col>
      <xdr:colOff>615950</xdr:colOff>
      <xdr:row>39</xdr:row>
      <xdr:rowOff>169635</xdr:rowOff>
    </xdr:to>
    <xdr:sp macro="" textlink="">
      <xdr:nvSpPr>
        <xdr:cNvPr id="334" name="円/楕円 333"/>
        <xdr:cNvSpPr/>
      </xdr:nvSpPr>
      <xdr:spPr>
        <a:xfrm>
          <a:off x="15621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154412</xdr:rowOff>
    </xdr:from>
    <xdr:ext cx="736600" cy="259045"/>
    <xdr:sp macro="" textlink="">
      <xdr:nvSpPr>
        <xdr:cNvPr id="335" name="テキスト ボックス 334"/>
        <xdr:cNvSpPr txBox="1"/>
      </xdr:nvSpPr>
      <xdr:spPr>
        <a:xfrm>
          <a:off x="15290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100693</xdr:rowOff>
    </xdr:from>
    <xdr:to>
      <xdr:col>21</xdr:col>
      <xdr:colOff>412750</xdr:colOff>
      <xdr:row>40</xdr:row>
      <xdr:rowOff>30843</xdr:rowOff>
    </xdr:to>
    <xdr:sp macro="" textlink="">
      <xdr:nvSpPr>
        <xdr:cNvPr id="336" name="円/楕円 335"/>
        <xdr:cNvSpPr/>
      </xdr:nvSpPr>
      <xdr:spPr>
        <a:xfrm>
          <a:off x="14732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15620</xdr:rowOff>
    </xdr:from>
    <xdr:ext cx="762000" cy="259045"/>
    <xdr:sp macro="" textlink="">
      <xdr:nvSpPr>
        <xdr:cNvPr id="337" name="テキスト ボックス 336"/>
        <xdr:cNvSpPr txBox="1"/>
      </xdr:nvSpPr>
      <xdr:spPr>
        <a:xfrm>
          <a:off x="14401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70757</xdr:rowOff>
    </xdr:from>
    <xdr:to>
      <xdr:col>20</xdr:col>
      <xdr:colOff>209550</xdr:colOff>
      <xdr:row>41</xdr:row>
      <xdr:rowOff>907</xdr:rowOff>
    </xdr:to>
    <xdr:sp macro="" textlink="">
      <xdr:nvSpPr>
        <xdr:cNvPr id="338" name="円/楕円 337"/>
        <xdr:cNvSpPr/>
      </xdr:nvSpPr>
      <xdr:spPr>
        <a:xfrm>
          <a:off x="13843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157134</xdr:rowOff>
    </xdr:from>
    <xdr:ext cx="762000" cy="259045"/>
    <xdr:sp macro="" textlink="">
      <xdr:nvSpPr>
        <xdr:cNvPr id="339" name="テキスト ボックス 338"/>
        <xdr:cNvSpPr txBox="1"/>
      </xdr:nvSpPr>
      <xdr:spPr>
        <a:xfrm>
          <a:off x="13512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59872</xdr:rowOff>
    </xdr:from>
    <xdr:to>
      <xdr:col>19</xdr:col>
      <xdr:colOff>6350</xdr:colOff>
      <xdr:row>40</xdr:row>
      <xdr:rowOff>161472</xdr:rowOff>
    </xdr:to>
    <xdr:sp macro="" textlink="">
      <xdr:nvSpPr>
        <xdr:cNvPr id="340" name="円/楕円 339"/>
        <xdr:cNvSpPr/>
      </xdr:nvSpPr>
      <xdr:spPr>
        <a:xfrm>
          <a:off x="12954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146249</xdr:rowOff>
    </xdr:from>
    <xdr:ext cx="762000" cy="259045"/>
    <xdr:sp macro="" textlink="">
      <xdr:nvSpPr>
        <xdr:cNvPr id="341" name="テキスト ボックス 340"/>
        <xdr:cNvSpPr txBox="1"/>
      </xdr:nvSpPr>
      <xdr:spPr>
        <a:xfrm>
          <a:off x="12623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公債費に充当した一般財源は前年度から</a:t>
          </a:r>
          <a:r>
            <a:rPr kumimoji="1" lang="en-US" altLang="ja-JP" sz="1300">
              <a:latin typeface="ＭＳ Ｐゴシック"/>
            </a:rPr>
            <a:t>88</a:t>
          </a:r>
          <a:r>
            <a:rPr kumimoji="1" lang="ja-JP" altLang="en-US" sz="1300">
              <a:latin typeface="ＭＳ Ｐゴシック"/>
            </a:rPr>
            <a:t>百万円減少したため、前年度から</a:t>
          </a:r>
          <a:r>
            <a:rPr kumimoji="1" lang="en-US" altLang="ja-JP" sz="1300">
              <a:latin typeface="ＭＳ Ｐゴシック"/>
            </a:rPr>
            <a:t>1.6</a:t>
          </a:r>
          <a:r>
            <a:rPr kumimoji="1" lang="ja-JP" altLang="en-US" sz="1300">
              <a:latin typeface="ＭＳ Ｐゴシック"/>
            </a:rPr>
            <a:t>ポイント減少しており、類似団体、全国平均、県平均を下回る結果となった。</a:t>
          </a:r>
        </a:p>
        <a:p>
          <a:r>
            <a:rPr kumimoji="1" lang="ja-JP" altLang="en-US" sz="1300">
              <a:latin typeface="ＭＳ Ｐゴシック"/>
            </a:rPr>
            <a:t>　今後も、繰上償還による公債費負担の軽減や投資的経費の平準化による計画的な起債によって、経常収支比率の抑制に努めていく。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80</xdr:row>
      <xdr:rowOff>119380</xdr:rowOff>
    </xdr:to>
    <xdr:cxnSp macro="">
      <xdr:nvCxnSpPr>
        <xdr:cNvPr id="369" name="直線コネクタ 368"/>
        <xdr:cNvCxnSpPr/>
      </xdr:nvCxnSpPr>
      <xdr:spPr>
        <a:xfrm flipV="1">
          <a:off x="4826000" y="12654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70"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71" name="直線コネクタ 370"/>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72"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73" name="直線コネクタ 372"/>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146050</xdr:rowOff>
    </xdr:from>
    <xdr:to>
      <xdr:col>7</xdr:col>
      <xdr:colOff>15875</xdr:colOff>
      <xdr:row>78</xdr:row>
      <xdr:rowOff>96520</xdr:rowOff>
    </xdr:to>
    <xdr:cxnSp macro="">
      <xdr:nvCxnSpPr>
        <xdr:cNvPr id="374" name="直線コネクタ 373"/>
        <xdr:cNvCxnSpPr/>
      </xdr:nvCxnSpPr>
      <xdr:spPr>
        <a:xfrm flipV="1">
          <a:off x="3987800" y="133477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2557</xdr:rowOff>
    </xdr:from>
    <xdr:ext cx="762000" cy="259045"/>
    <xdr:sp macro="" textlink="">
      <xdr:nvSpPr>
        <xdr:cNvPr id="375" name="公債費平均値テキスト"/>
        <xdr:cNvSpPr txBox="1"/>
      </xdr:nvSpPr>
      <xdr:spPr>
        <a:xfrm>
          <a:off x="4914900" y="1337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76" name="フローチャート : 判断 375"/>
        <xdr:cNvSpPr/>
      </xdr:nvSpPr>
      <xdr:spPr>
        <a:xfrm>
          <a:off x="4775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96520</xdr:rowOff>
    </xdr:from>
    <xdr:to>
      <xdr:col>5</xdr:col>
      <xdr:colOff>549275</xdr:colOff>
      <xdr:row>78</xdr:row>
      <xdr:rowOff>111761</xdr:rowOff>
    </xdr:to>
    <xdr:cxnSp macro="">
      <xdr:nvCxnSpPr>
        <xdr:cNvPr id="377" name="直線コネクタ 376"/>
        <xdr:cNvCxnSpPr/>
      </xdr:nvCxnSpPr>
      <xdr:spPr>
        <a:xfrm flipV="1">
          <a:off x="3098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45720</xdr:rowOff>
    </xdr:from>
    <xdr:to>
      <xdr:col>5</xdr:col>
      <xdr:colOff>600075</xdr:colOff>
      <xdr:row>78</xdr:row>
      <xdr:rowOff>147320</xdr:rowOff>
    </xdr:to>
    <xdr:sp macro="" textlink="">
      <xdr:nvSpPr>
        <xdr:cNvPr id="378" name="フローチャート : 判断 377"/>
        <xdr:cNvSpPr/>
      </xdr:nvSpPr>
      <xdr:spPr>
        <a:xfrm>
          <a:off x="3937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157497</xdr:rowOff>
    </xdr:from>
    <xdr:ext cx="736600" cy="259045"/>
    <xdr:sp macro="" textlink="">
      <xdr:nvSpPr>
        <xdr:cNvPr id="379" name="テキスト ボックス 378"/>
        <xdr:cNvSpPr txBox="1"/>
      </xdr:nvSpPr>
      <xdr:spPr>
        <a:xfrm>
          <a:off x="3606800" y="1318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96520</xdr:rowOff>
    </xdr:from>
    <xdr:to>
      <xdr:col>4</xdr:col>
      <xdr:colOff>346075</xdr:colOff>
      <xdr:row>78</xdr:row>
      <xdr:rowOff>111761</xdr:rowOff>
    </xdr:to>
    <xdr:cxnSp macro="">
      <xdr:nvCxnSpPr>
        <xdr:cNvPr id="380" name="直線コネクタ 379"/>
        <xdr:cNvCxnSpPr/>
      </xdr:nvCxnSpPr>
      <xdr:spPr>
        <a:xfrm>
          <a:off x="2209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81" name="フローチャート : 判断 380"/>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2" name="テキスト ボックス 381"/>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96520</xdr:rowOff>
    </xdr:from>
    <xdr:to>
      <xdr:col>3</xdr:col>
      <xdr:colOff>142875</xdr:colOff>
      <xdr:row>79</xdr:row>
      <xdr:rowOff>146050</xdr:rowOff>
    </xdr:to>
    <xdr:cxnSp macro="">
      <xdr:nvCxnSpPr>
        <xdr:cNvPr id="383" name="直線コネクタ 382"/>
        <xdr:cNvCxnSpPr/>
      </xdr:nvCxnSpPr>
      <xdr:spPr>
        <a:xfrm flipV="1">
          <a:off x="1320800" y="134696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160020</xdr:rowOff>
    </xdr:from>
    <xdr:to>
      <xdr:col>3</xdr:col>
      <xdr:colOff>193675</xdr:colOff>
      <xdr:row>79</xdr:row>
      <xdr:rowOff>90170</xdr:rowOff>
    </xdr:to>
    <xdr:sp macro="" textlink="">
      <xdr:nvSpPr>
        <xdr:cNvPr id="384" name="フローチャート : 判断 383"/>
        <xdr:cNvSpPr/>
      </xdr:nvSpPr>
      <xdr:spPr>
        <a:xfrm>
          <a:off x="21590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74947</xdr:rowOff>
    </xdr:from>
    <xdr:ext cx="762000" cy="259045"/>
    <xdr:sp macro="" textlink="">
      <xdr:nvSpPr>
        <xdr:cNvPr id="385" name="テキスト ボックス 384"/>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72389</xdr:rowOff>
    </xdr:from>
    <xdr:to>
      <xdr:col>1</xdr:col>
      <xdr:colOff>676275</xdr:colOff>
      <xdr:row>80</xdr:row>
      <xdr:rowOff>2539</xdr:rowOff>
    </xdr:to>
    <xdr:sp macro="" textlink="">
      <xdr:nvSpPr>
        <xdr:cNvPr id="386" name="フローチャート : 判断 385"/>
        <xdr:cNvSpPr/>
      </xdr:nvSpPr>
      <xdr:spPr>
        <a:xfrm>
          <a:off x="1270000" y="1361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12716</xdr:rowOff>
    </xdr:from>
    <xdr:ext cx="762000" cy="259045"/>
    <xdr:sp macro="" textlink="">
      <xdr:nvSpPr>
        <xdr:cNvPr id="387" name="テキスト ボックス 386"/>
        <xdr:cNvSpPr txBox="1"/>
      </xdr:nvSpPr>
      <xdr:spPr>
        <a:xfrm>
          <a:off x="939800" y="1338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93" name="円/楕円 392"/>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111777</xdr:rowOff>
    </xdr:from>
    <xdr:ext cx="762000" cy="259045"/>
    <xdr:sp macro="" textlink="">
      <xdr:nvSpPr>
        <xdr:cNvPr id="394" name="公債費該当値テキスト"/>
        <xdr:cNvSpPr txBox="1"/>
      </xdr:nvSpPr>
      <xdr:spPr>
        <a:xfrm>
          <a:off x="4914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45720</xdr:rowOff>
    </xdr:from>
    <xdr:to>
      <xdr:col>5</xdr:col>
      <xdr:colOff>600075</xdr:colOff>
      <xdr:row>78</xdr:row>
      <xdr:rowOff>147320</xdr:rowOff>
    </xdr:to>
    <xdr:sp macro="" textlink="">
      <xdr:nvSpPr>
        <xdr:cNvPr id="395" name="円/楕円 394"/>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132097</xdr:rowOff>
    </xdr:from>
    <xdr:ext cx="736600" cy="259045"/>
    <xdr:sp macro="" textlink="">
      <xdr:nvSpPr>
        <xdr:cNvPr id="396" name="テキスト ボックス 395"/>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60961</xdr:rowOff>
    </xdr:from>
    <xdr:to>
      <xdr:col>4</xdr:col>
      <xdr:colOff>396875</xdr:colOff>
      <xdr:row>78</xdr:row>
      <xdr:rowOff>162561</xdr:rowOff>
    </xdr:to>
    <xdr:sp macro="" textlink="">
      <xdr:nvSpPr>
        <xdr:cNvPr id="397" name="円/楕円 396"/>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147338</xdr:rowOff>
    </xdr:from>
    <xdr:ext cx="762000" cy="259045"/>
    <xdr:sp macro="" textlink="">
      <xdr:nvSpPr>
        <xdr:cNvPr id="398" name="テキスト ボックス 397"/>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45720</xdr:rowOff>
    </xdr:from>
    <xdr:to>
      <xdr:col>3</xdr:col>
      <xdr:colOff>193675</xdr:colOff>
      <xdr:row>78</xdr:row>
      <xdr:rowOff>147320</xdr:rowOff>
    </xdr:to>
    <xdr:sp macro="" textlink="">
      <xdr:nvSpPr>
        <xdr:cNvPr id="399" name="円/楕円 398"/>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157497</xdr:rowOff>
    </xdr:from>
    <xdr:ext cx="762000" cy="259045"/>
    <xdr:sp macro="" textlink="">
      <xdr:nvSpPr>
        <xdr:cNvPr id="400" name="テキスト ボックス 399"/>
        <xdr:cNvSpPr txBox="1"/>
      </xdr:nvSpPr>
      <xdr:spPr>
        <a:xfrm>
          <a:off x="1828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95250</xdr:rowOff>
    </xdr:from>
    <xdr:to>
      <xdr:col>1</xdr:col>
      <xdr:colOff>676275</xdr:colOff>
      <xdr:row>80</xdr:row>
      <xdr:rowOff>25400</xdr:rowOff>
    </xdr:to>
    <xdr:sp macro="" textlink="">
      <xdr:nvSpPr>
        <xdr:cNvPr id="401" name="円/楕円 400"/>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10177</xdr:rowOff>
    </xdr:from>
    <xdr:ext cx="762000" cy="259045"/>
    <xdr:sp macro="" textlink="">
      <xdr:nvSpPr>
        <xdr:cNvPr id="402" name="テキスト ボックス 401"/>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物件費、</a:t>
          </a:r>
          <a:r>
            <a:rPr lang="ja-JP" altLang="en-US" sz="1300" b="0" i="0" baseline="0">
              <a:solidFill>
                <a:schemeClr val="dk1"/>
              </a:solidFill>
              <a:effectLst/>
              <a:latin typeface="+mn-lt"/>
              <a:ea typeface="+mn-ea"/>
              <a:cs typeface="+mn-cs"/>
            </a:rPr>
            <a:t>扶助費が増加し、その他</a:t>
          </a:r>
          <a:r>
            <a:rPr lang="ja-JP" altLang="ja-JP" sz="1300" b="0" i="0" baseline="0">
              <a:solidFill>
                <a:schemeClr val="dk1"/>
              </a:solidFill>
              <a:effectLst/>
              <a:latin typeface="+mn-lt"/>
              <a:ea typeface="+mn-ea"/>
              <a:cs typeface="+mn-cs"/>
            </a:rPr>
            <a:t>の経費</a:t>
          </a:r>
          <a:r>
            <a:rPr lang="ja-JP" altLang="en-US" sz="1300" b="0" i="0" baseline="0">
              <a:solidFill>
                <a:schemeClr val="dk1"/>
              </a:solidFill>
              <a:effectLst/>
              <a:latin typeface="+mn-lt"/>
              <a:ea typeface="+mn-ea"/>
              <a:cs typeface="+mn-cs"/>
            </a:rPr>
            <a:t>は減少</a:t>
          </a:r>
          <a:r>
            <a:rPr lang="ja-JP" altLang="ja-JP" sz="1300" b="0" i="0" baseline="0">
              <a:solidFill>
                <a:schemeClr val="dk1"/>
              </a:solidFill>
              <a:effectLst/>
              <a:latin typeface="+mn-lt"/>
              <a:ea typeface="+mn-ea"/>
              <a:cs typeface="+mn-cs"/>
            </a:rPr>
            <a:t>し</a:t>
          </a:r>
          <a:r>
            <a:rPr lang="ja-JP" altLang="en-US" sz="1300" b="0" i="0" baseline="0">
              <a:solidFill>
                <a:schemeClr val="dk1"/>
              </a:solidFill>
              <a:effectLst/>
              <a:latin typeface="+mn-lt"/>
              <a:ea typeface="+mn-ea"/>
              <a:cs typeface="+mn-cs"/>
            </a:rPr>
            <a:t>たものの経常経費充当一般財源は微増となっている。経常一般財源の増加により</a:t>
          </a:r>
          <a:r>
            <a:rPr lang="en-US" altLang="ja-JP" sz="1300" b="0" i="0" baseline="0">
              <a:solidFill>
                <a:schemeClr val="dk1"/>
              </a:solidFill>
              <a:effectLst/>
              <a:latin typeface="+mn-lt"/>
              <a:ea typeface="+mn-ea"/>
              <a:cs typeface="+mn-cs"/>
            </a:rPr>
            <a:t>0.1</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a:t>
          </a:r>
          <a:r>
            <a:rPr lang="ja-JP" altLang="en-US" sz="1300" b="0" i="0" baseline="0">
              <a:solidFill>
                <a:schemeClr val="dk1"/>
              </a:solidFill>
              <a:effectLst/>
              <a:latin typeface="+mn-lt"/>
              <a:ea typeface="+mn-ea"/>
              <a:cs typeface="+mn-cs"/>
            </a:rPr>
            <a:t>ている。</a:t>
          </a:r>
          <a:endParaRPr lang="ja-JP" altLang="ja-JP" sz="1300">
            <a:effectLst/>
          </a:endParaRPr>
        </a:p>
        <a:p>
          <a:pPr rtl="0"/>
          <a:r>
            <a:rPr lang="ja-JP" altLang="ja-JP" sz="1300" b="0" i="0" baseline="0">
              <a:solidFill>
                <a:schemeClr val="dk1"/>
              </a:solidFill>
              <a:effectLst/>
              <a:latin typeface="+mn-lt"/>
              <a:ea typeface="+mn-ea"/>
              <a:cs typeface="+mn-cs"/>
            </a:rPr>
            <a:t>　今後も経済情勢は先行き不透明であり、交付税等も中長期的には縮減が見込まれるなど、一般財源は確実に減少する一方、扶助費等の増加が見込まれるため、</a:t>
          </a:r>
          <a:r>
            <a:rPr lang="ja-JP" altLang="en-US" sz="1300" b="0" i="0" baseline="0">
              <a:solidFill>
                <a:schemeClr val="dk1"/>
              </a:solidFill>
              <a:effectLst/>
              <a:latin typeface="+mn-lt"/>
              <a:ea typeface="+mn-ea"/>
              <a:cs typeface="+mn-cs"/>
            </a:rPr>
            <a:t>財政計画等</a:t>
          </a:r>
          <a:r>
            <a:rPr lang="ja-JP" altLang="ja-JP" sz="1300" b="0" i="0" baseline="0">
              <a:solidFill>
                <a:schemeClr val="dk1"/>
              </a:solidFill>
              <a:effectLst/>
              <a:latin typeface="+mn-lt"/>
              <a:ea typeface="+mn-ea"/>
              <a:cs typeface="+mn-cs"/>
            </a:rPr>
            <a:t>に基づき、コストの削減に努めていく。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38100</xdr:rowOff>
    </xdr:from>
    <xdr:to>
      <xdr:col>24</xdr:col>
      <xdr:colOff>31750</xdr:colOff>
      <xdr:row>82</xdr:row>
      <xdr:rowOff>38100</xdr:rowOff>
    </xdr:to>
    <xdr:cxnSp macro="">
      <xdr:nvCxnSpPr>
        <xdr:cNvPr id="430" name="直線コネクタ 429"/>
        <xdr:cNvCxnSpPr/>
      </xdr:nvCxnSpPr>
      <xdr:spPr>
        <a:xfrm flipV="1">
          <a:off x="16510000" y="12725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10177</xdr:rowOff>
    </xdr:from>
    <xdr:ext cx="762000" cy="259045"/>
    <xdr:sp macro="" textlink="">
      <xdr:nvSpPr>
        <xdr:cNvPr id="431" name="公債費以外最小値テキスト"/>
        <xdr:cNvSpPr txBox="1"/>
      </xdr:nvSpPr>
      <xdr:spPr>
        <a:xfrm>
          <a:off x="165989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23</xdr:col>
      <xdr:colOff>628650</xdr:colOff>
      <xdr:row>82</xdr:row>
      <xdr:rowOff>38100</xdr:rowOff>
    </xdr:from>
    <xdr:to>
      <xdr:col>24</xdr:col>
      <xdr:colOff>120650</xdr:colOff>
      <xdr:row>82</xdr:row>
      <xdr:rowOff>38100</xdr:rowOff>
    </xdr:to>
    <xdr:cxnSp macro="">
      <xdr:nvCxnSpPr>
        <xdr:cNvPr id="432" name="直線コネクタ 431"/>
        <xdr:cNvCxnSpPr/>
      </xdr:nvCxnSpPr>
      <xdr:spPr>
        <a:xfrm>
          <a:off x="16421100" y="1409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124477</xdr:rowOff>
    </xdr:from>
    <xdr:ext cx="762000" cy="259045"/>
    <xdr:sp macro="" textlink="">
      <xdr:nvSpPr>
        <xdr:cNvPr id="433" name="公債費以外最大値テキスト"/>
        <xdr:cNvSpPr txBox="1"/>
      </xdr:nvSpPr>
      <xdr:spPr>
        <a:xfrm>
          <a:off x="16598900" y="1246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38100</xdr:rowOff>
    </xdr:from>
    <xdr:to>
      <xdr:col>24</xdr:col>
      <xdr:colOff>120650</xdr:colOff>
      <xdr:row>74</xdr:row>
      <xdr:rowOff>38100</xdr:rowOff>
    </xdr:to>
    <xdr:cxnSp macro="">
      <xdr:nvCxnSpPr>
        <xdr:cNvPr id="434" name="直線コネクタ 433"/>
        <xdr:cNvCxnSpPr/>
      </xdr:nvCxnSpPr>
      <xdr:spPr>
        <a:xfrm>
          <a:off x="16421100" y="1272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0</xdr:rowOff>
    </xdr:from>
    <xdr:to>
      <xdr:col>24</xdr:col>
      <xdr:colOff>31750</xdr:colOff>
      <xdr:row>76</xdr:row>
      <xdr:rowOff>12700</xdr:rowOff>
    </xdr:to>
    <xdr:cxnSp macro="">
      <xdr:nvCxnSpPr>
        <xdr:cNvPr id="435" name="直線コネクタ 434"/>
        <xdr:cNvCxnSpPr/>
      </xdr:nvCxnSpPr>
      <xdr:spPr>
        <a:xfrm flipV="1">
          <a:off x="15671800" y="13030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36"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139700</xdr:rowOff>
    </xdr:from>
    <xdr:to>
      <xdr:col>24</xdr:col>
      <xdr:colOff>82550</xdr:colOff>
      <xdr:row>77</xdr:row>
      <xdr:rowOff>69850</xdr:rowOff>
    </xdr:to>
    <xdr:sp macro="" textlink="">
      <xdr:nvSpPr>
        <xdr:cNvPr id="437" name="フローチャート : 判断 436"/>
        <xdr:cNvSpPr/>
      </xdr:nvSpPr>
      <xdr:spPr>
        <a:xfrm>
          <a:off x="16459200" y="131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63500</xdr:rowOff>
    </xdr:from>
    <xdr:to>
      <xdr:col>22</xdr:col>
      <xdr:colOff>565150</xdr:colOff>
      <xdr:row>76</xdr:row>
      <xdr:rowOff>12700</xdr:rowOff>
    </xdr:to>
    <xdr:cxnSp macro="">
      <xdr:nvCxnSpPr>
        <xdr:cNvPr id="438" name="直線コネクタ 437"/>
        <xdr:cNvCxnSpPr/>
      </xdr:nvCxnSpPr>
      <xdr:spPr>
        <a:xfrm>
          <a:off x="14782800" y="127508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165100</xdr:rowOff>
    </xdr:from>
    <xdr:to>
      <xdr:col>22</xdr:col>
      <xdr:colOff>615950</xdr:colOff>
      <xdr:row>77</xdr:row>
      <xdr:rowOff>95250</xdr:rowOff>
    </xdr:to>
    <xdr:sp macro="" textlink="">
      <xdr:nvSpPr>
        <xdr:cNvPr id="439" name="フローチャート : 判断 438"/>
        <xdr:cNvSpPr/>
      </xdr:nvSpPr>
      <xdr:spPr>
        <a:xfrm>
          <a:off x="15621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80027</xdr:rowOff>
    </xdr:from>
    <xdr:ext cx="736600" cy="259045"/>
    <xdr:sp macro="" textlink="">
      <xdr:nvSpPr>
        <xdr:cNvPr id="440" name="テキスト ボックス 439"/>
        <xdr:cNvSpPr txBox="1"/>
      </xdr:nvSpPr>
      <xdr:spPr>
        <a:xfrm>
          <a:off x="15290800" y="1328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95250</xdr:rowOff>
    </xdr:from>
    <xdr:to>
      <xdr:col>21</xdr:col>
      <xdr:colOff>361950</xdr:colOff>
      <xdr:row>74</xdr:row>
      <xdr:rowOff>63500</xdr:rowOff>
    </xdr:to>
    <xdr:cxnSp macro="">
      <xdr:nvCxnSpPr>
        <xdr:cNvPr id="441" name="直線コネクタ 440"/>
        <xdr:cNvCxnSpPr/>
      </xdr:nvCxnSpPr>
      <xdr:spPr>
        <a:xfrm>
          <a:off x="13893800" y="12611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12700</xdr:rowOff>
    </xdr:from>
    <xdr:to>
      <xdr:col>21</xdr:col>
      <xdr:colOff>412750</xdr:colOff>
      <xdr:row>76</xdr:row>
      <xdr:rowOff>114300</xdr:rowOff>
    </xdr:to>
    <xdr:sp macro="" textlink="">
      <xdr:nvSpPr>
        <xdr:cNvPr id="442" name="フローチャート : 判断 441"/>
        <xdr:cNvSpPr/>
      </xdr:nvSpPr>
      <xdr:spPr>
        <a:xfrm>
          <a:off x="14732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99077</xdr:rowOff>
    </xdr:from>
    <xdr:ext cx="762000" cy="259045"/>
    <xdr:sp macro="" textlink="">
      <xdr:nvSpPr>
        <xdr:cNvPr id="443" name="テキスト ボックス 442"/>
        <xdr:cNvSpPr txBox="1"/>
      </xdr:nvSpPr>
      <xdr:spPr>
        <a:xfrm>
          <a:off x="14401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95250</xdr:rowOff>
    </xdr:from>
    <xdr:to>
      <xdr:col>20</xdr:col>
      <xdr:colOff>158750</xdr:colOff>
      <xdr:row>78</xdr:row>
      <xdr:rowOff>127000</xdr:rowOff>
    </xdr:to>
    <xdr:cxnSp macro="">
      <xdr:nvCxnSpPr>
        <xdr:cNvPr id="444" name="直線コネクタ 443"/>
        <xdr:cNvCxnSpPr/>
      </xdr:nvCxnSpPr>
      <xdr:spPr>
        <a:xfrm flipV="1">
          <a:off x="13004800" y="12611100"/>
          <a:ext cx="889000" cy="88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63500</xdr:rowOff>
    </xdr:from>
    <xdr:to>
      <xdr:col>20</xdr:col>
      <xdr:colOff>209550</xdr:colOff>
      <xdr:row>76</xdr:row>
      <xdr:rowOff>165100</xdr:rowOff>
    </xdr:to>
    <xdr:sp macro="" textlink="">
      <xdr:nvSpPr>
        <xdr:cNvPr id="445" name="フローチャート : 判断 444"/>
        <xdr:cNvSpPr/>
      </xdr:nvSpPr>
      <xdr:spPr>
        <a:xfrm>
          <a:off x="13843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149877</xdr:rowOff>
    </xdr:from>
    <xdr:ext cx="762000" cy="259045"/>
    <xdr:sp macro="" textlink="">
      <xdr:nvSpPr>
        <xdr:cNvPr id="446" name="テキスト ボックス 445"/>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114300</xdr:rowOff>
    </xdr:from>
    <xdr:to>
      <xdr:col>19</xdr:col>
      <xdr:colOff>6350</xdr:colOff>
      <xdr:row>79</xdr:row>
      <xdr:rowOff>44450</xdr:rowOff>
    </xdr:to>
    <xdr:sp macro="" textlink="">
      <xdr:nvSpPr>
        <xdr:cNvPr id="447" name="フローチャート : 判断 446"/>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29227</xdr:rowOff>
    </xdr:from>
    <xdr:ext cx="762000" cy="259045"/>
    <xdr:sp macro="" textlink="">
      <xdr:nvSpPr>
        <xdr:cNvPr id="448" name="テキスト ボックス 447"/>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120650</xdr:rowOff>
    </xdr:from>
    <xdr:to>
      <xdr:col>24</xdr:col>
      <xdr:colOff>82550</xdr:colOff>
      <xdr:row>76</xdr:row>
      <xdr:rowOff>50800</xdr:rowOff>
    </xdr:to>
    <xdr:sp macro="" textlink="">
      <xdr:nvSpPr>
        <xdr:cNvPr id="454" name="円/楕円 453"/>
        <xdr:cNvSpPr/>
      </xdr:nvSpPr>
      <xdr:spPr>
        <a:xfrm>
          <a:off x="164592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137177</xdr:rowOff>
    </xdr:from>
    <xdr:ext cx="762000" cy="259045"/>
    <xdr:sp macro="" textlink="">
      <xdr:nvSpPr>
        <xdr:cNvPr id="455" name="公債費以外該当値テキスト"/>
        <xdr:cNvSpPr txBox="1"/>
      </xdr:nvSpPr>
      <xdr:spPr>
        <a:xfrm>
          <a:off x="1659890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56" name="円/楕円 455"/>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57" name="テキスト ボックス 456"/>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12700</xdr:rowOff>
    </xdr:from>
    <xdr:to>
      <xdr:col>21</xdr:col>
      <xdr:colOff>412750</xdr:colOff>
      <xdr:row>74</xdr:row>
      <xdr:rowOff>114300</xdr:rowOff>
    </xdr:to>
    <xdr:sp macro="" textlink="">
      <xdr:nvSpPr>
        <xdr:cNvPr id="458" name="円/楕円 457"/>
        <xdr:cNvSpPr/>
      </xdr:nvSpPr>
      <xdr:spPr>
        <a:xfrm>
          <a:off x="14732000" y="127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124477</xdr:rowOff>
    </xdr:from>
    <xdr:ext cx="762000" cy="259045"/>
    <xdr:sp macro="" textlink="">
      <xdr:nvSpPr>
        <xdr:cNvPr id="459" name="テキスト ボックス 458"/>
        <xdr:cNvSpPr txBox="1"/>
      </xdr:nvSpPr>
      <xdr:spPr>
        <a:xfrm>
          <a:off x="14401800" y="1246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44450</xdr:rowOff>
    </xdr:from>
    <xdr:to>
      <xdr:col>20</xdr:col>
      <xdr:colOff>209550</xdr:colOff>
      <xdr:row>73</xdr:row>
      <xdr:rowOff>146050</xdr:rowOff>
    </xdr:to>
    <xdr:sp macro="" textlink="">
      <xdr:nvSpPr>
        <xdr:cNvPr id="460" name="円/楕円 459"/>
        <xdr:cNvSpPr/>
      </xdr:nvSpPr>
      <xdr:spPr>
        <a:xfrm>
          <a:off x="13843000" y="125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156227</xdr:rowOff>
    </xdr:from>
    <xdr:ext cx="762000" cy="259045"/>
    <xdr:sp macro="" textlink="">
      <xdr:nvSpPr>
        <xdr:cNvPr id="461" name="テキスト ボックス 460"/>
        <xdr:cNvSpPr txBox="1"/>
      </xdr:nvSpPr>
      <xdr:spPr>
        <a:xfrm>
          <a:off x="135128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76200</xdr:rowOff>
    </xdr:from>
    <xdr:to>
      <xdr:col>19</xdr:col>
      <xdr:colOff>6350</xdr:colOff>
      <xdr:row>79</xdr:row>
      <xdr:rowOff>6350</xdr:rowOff>
    </xdr:to>
    <xdr:sp macro="" textlink="">
      <xdr:nvSpPr>
        <xdr:cNvPr id="462" name="円/楕円 461"/>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16527</xdr:rowOff>
    </xdr:from>
    <xdr:ext cx="762000" cy="259045"/>
    <xdr:sp macro="" textlink="">
      <xdr:nvSpPr>
        <xdr:cNvPr id="463" name="テキスト ボックス 462"/>
        <xdr:cNvSpPr txBox="1"/>
      </xdr:nvSpPr>
      <xdr:spPr>
        <a:xfrm>
          <a:off x="12623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滋賀県長浜市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14</xdr:row>
      <xdr:rowOff>84916</xdr:rowOff>
    </xdr:from>
    <xdr:to>
      <xdr:col>4</xdr:col>
      <xdr:colOff>1117600</xdr:colOff>
      <xdr:row>20</xdr:row>
      <xdr:rowOff>169204</xdr:rowOff>
    </xdr:to>
    <xdr:cxnSp macro="">
      <xdr:nvCxnSpPr>
        <xdr:cNvPr id="47" name="直線コネクタ 46"/>
        <xdr:cNvCxnSpPr/>
      </xdr:nvCxnSpPr>
      <xdr:spPr bwMode="auto">
        <a:xfrm flipV="1">
          <a:off x="5651500" y="2532841"/>
          <a:ext cx="0" cy="11129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141281</xdr:rowOff>
    </xdr:from>
    <xdr:ext cx="762000" cy="259045"/>
    <xdr:sp macro="" textlink="">
      <xdr:nvSpPr>
        <xdr:cNvPr id="48" name="人口1人当たり決算額の推移最小値テキスト130"/>
        <xdr:cNvSpPr txBox="1"/>
      </xdr:nvSpPr>
      <xdr:spPr>
        <a:xfrm>
          <a:off x="5740400" y="361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58,916</a:t>
          </a:r>
          <a:endParaRPr kumimoji="1" lang="ja-JP" altLang="en-US" sz="1000" b="1">
            <a:latin typeface="ＭＳ Ｐゴシック"/>
          </a:endParaRPr>
        </a:p>
      </xdr:txBody>
    </xdr:sp>
    <xdr:clientData/>
  </xdr:oneCellAnchor>
  <xdr:twoCellAnchor>
    <xdr:from>
      <xdr:col>4</xdr:col>
      <xdr:colOff>1028700</xdr:colOff>
      <xdr:row>20</xdr:row>
      <xdr:rowOff>169204</xdr:rowOff>
    </xdr:from>
    <xdr:to>
      <xdr:col>5</xdr:col>
      <xdr:colOff>73025</xdr:colOff>
      <xdr:row>20</xdr:row>
      <xdr:rowOff>169204</xdr:rowOff>
    </xdr:to>
    <xdr:cxnSp macro="">
      <xdr:nvCxnSpPr>
        <xdr:cNvPr id="49" name="直線コネクタ 48"/>
        <xdr:cNvCxnSpPr/>
      </xdr:nvCxnSpPr>
      <xdr:spPr bwMode="auto">
        <a:xfrm>
          <a:off x="5562600" y="36458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171293</xdr:rowOff>
    </xdr:from>
    <xdr:ext cx="762000" cy="259045"/>
    <xdr:sp macro="" textlink="">
      <xdr:nvSpPr>
        <xdr:cNvPr id="50" name="人口1人当たり決算額の推移最大値テキスト130"/>
        <xdr:cNvSpPr txBox="1"/>
      </xdr:nvSpPr>
      <xdr:spPr>
        <a:xfrm>
          <a:off x="5740400" y="2276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92,997</a:t>
          </a:r>
          <a:endParaRPr kumimoji="1" lang="ja-JP" altLang="en-US" sz="1000" b="1">
            <a:latin typeface="ＭＳ Ｐゴシック"/>
          </a:endParaRPr>
        </a:p>
      </xdr:txBody>
    </xdr:sp>
    <xdr:clientData/>
  </xdr:oneCellAnchor>
  <xdr:twoCellAnchor>
    <xdr:from>
      <xdr:col>4</xdr:col>
      <xdr:colOff>1028700</xdr:colOff>
      <xdr:row>14</xdr:row>
      <xdr:rowOff>84916</xdr:rowOff>
    </xdr:from>
    <xdr:to>
      <xdr:col>5</xdr:col>
      <xdr:colOff>73025</xdr:colOff>
      <xdr:row>14</xdr:row>
      <xdr:rowOff>84916</xdr:rowOff>
    </xdr:to>
    <xdr:cxnSp macro="">
      <xdr:nvCxnSpPr>
        <xdr:cNvPr id="51" name="直線コネクタ 50"/>
        <xdr:cNvCxnSpPr/>
      </xdr:nvCxnSpPr>
      <xdr:spPr bwMode="auto">
        <a:xfrm>
          <a:off x="5562600" y="2532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55720</xdr:rowOff>
    </xdr:from>
    <xdr:to>
      <xdr:col>4</xdr:col>
      <xdr:colOff>1117600</xdr:colOff>
      <xdr:row>15</xdr:row>
      <xdr:rowOff>124366</xdr:rowOff>
    </xdr:to>
    <xdr:cxnSp macro="">
      <xdr:nvCxnSpPr>
        <xdr:cNvPr id="52" name="直線コネクタ 51"/>
        <xdr:cNvCxnSpPr/>
      </xdr:nvCxnSpPr>
      <xdr:spPr bwMode="auto">
        <a:xfrm>
          <a:off x="5003800" y="2675095"/>
          <a:ext cx="647700" cy="68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29477</xdr:rowOff>
    </xdr:from>
    <xdr:ext cx="762000" cy="259045"/>
    <xdr:sp macro="" textlink="">
      <xdr:nvSpPr>
        <xdr:cNvPr id="53" name="人口1人当たり決算額の推移平均値テキスト130"/>
        <xdr:cNvSpPr txBox="1"/>
      </xdr:nvSpPr>
      <xdr:spPr>
        <a:xfrm>
          <a:off x="5740400" y="3163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57400</xdr:rowOff>
    </xdr:from>
    <xdr:to>
      <xdr:col>5</xdr:col>
      <xdr:colOff>34925</xdr:colOff>
      <xdr:row>18</xdr:row>
      <xdr:rowOff>159000</xdr:rowOff>
    </xdr:to>
    <xdr:sp macro="" textlink="">
      <xdr:nvSpPr>
        <xdr:cNvPr id="54" name="フローチャート : 判断 53"/>
        <xdr:cNvSpPr/>
      </xdr:nvSpPr>
      <xdr:spPr bwMode="auto">
        <a:xfrm>
          <a:off x="5600700" y="3191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167898</xdr:rowOff>
    </xdr:from>
    <xdr:to>
      <xdr:col>4</xdr:col>
      <xdr:colOff>469900</xdr:colOff>
      <xdr:row>15</xdr:row>
      <xdr:rowOff>55720</xdr:rowOff>
    </xdr:to>
    <xdr:cxnSp macro="">
      <xdr:nvCxnSpPr>
        <xdr:cNvPr id="55" name="直線コネクタ 54"/>
        <xdr:cNvCxnSpPr/>
      </xdr:nvCxnSpPr>
      <xdr:spPr bwMode="auto">
        <a:xfrm>
          <a:off x="4305300" y="2444373"/>
          <a:ext cx="698500" cy="230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22359</xdr:rowOff>
    </xdr:from>
    <xdr:to>
      <xdr:col>4</xdr:col>
      <xdr:colOff>520700</xdr:colOff>
      <xdr:row>18</xdr:row>
      <xdr:rowOff>123959</xdr:rowOff>
    </xdr:to>
    <xdr:sp macro="" textlink="">
      <xdr:nvSpPr>
        <xdr:cNvPr id="56" name="フローチャート : 判断 55"/>
        <xdr:cNvSpPr/>
      </xdr:nvSpPr>
      <xdr:spPr bwMode="auto">
        <a:xfrm>
          <a:off x="4953000" y="31560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108736</xdr:rowOff>
    </xdr:from>
    <xdr:ext cx="736600" cy="259045"/>
    <xdr:sp macro="" textlink="">
      <xdr:nvSpPr>
        <xdr:cNvPr id="57" name="テキスト ボックス 56"/>
        <xdr:cNvSpPr txBox="1"/>
      </xdr:nvSpPr>
      <xdr:spPr>
        <a:xfrm>
          <a:off x="4622800" y="3242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132595</xdr:rowOff>
    </xdr:from>
    <xdr:to>
      <xdr:col>3</xdr:col>
      <xdr:colOff>904875</xdr:colOff>
      <xdr:row>13</xdr:row>
      <xdr:rowOff>167898</xdr:rowOff>
    </xdr:to>
    <xdr:cxnSp macro="">
      <xdr:nvCxnSpPr>
        <xdr:cNvPr id="58" name="直線コネクタ 57"/>
        <xdr:cNvCxnSpPr/>
      </xdr:nvCxnSpPr>
      <xdr:spPr bwMode="auto">
        <a:xfrm>
          <a:off x="3606800" y="2409070"/>
          <a:ext cx="698500" cy="35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87380</xdr:rowOff>
    </xdr:from>
    <xdr:to>
      <xdr:col>3</xdr:col>
      <xdr:colOff>955675</xdr:colOff>
      <xdr:row>18</xdr:row>
      <xdr:rowOff>17530</xdr:rowOff>
    </xdr:to>
    <xdr:sp macro="" textlink="">
      <xdr:nvSpPr>
        <xdr:cNvPr id="59" name="フローチャート : 判断 58"/>
        <xdr:cNvSpPr/>
      </xdr:nvSpPr>
      <xdr:spPr bwMode="auto">
        <a:xfrm>
          <a:off x="4254500" y="304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2307</xdr:rowOff>
    </xdr:from>
    <xdr:ext cx="762000" cy="259045"/>
    <xdr:sp macro="" textlink="">
      <xdr:nvSpPr>
        <xdr:cNvPr id="60" name="テキスト ボックス 59"/>
        <xdr:cNvSpPr txBox="1"/>
      </xdr:nvSpPr>
      <xdr:spPr>
        <a:xfrm>
          <a:off x="3924300" y="313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75,616</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150687</xdr:rowOff>
    </xdr:from>
    <xdr:to>
      <xdr:col>3</xdr:col>
      <xdr:colOff>206375</xdr:colOff>
      <xdr:row>13</xdr:row>
      <xdr:rowOff>132595</xdr:rowOff>
    </xdr:to>
    <xdr:cxnSp macro="">
      <xdr:nvCxnSpPr>
        <xdr:cNvPr id="61" name="直線コネクタ 60"/>
        <xdr:cNvCxnSpPr/>
      </xdr:nvCxnSpPr>
      <xdr:spPr bwMode="auto">
        <a:xfrm>
          <a:off x="2908300" y="2084262"/>
          <a:ext cx="698500" cy="324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16873</xdr:rowOff>
    </xdr:from>
    <xdr:to>
      <xdr:col>3</xdr:col>
      <xdr:colOff>257175</xdr:colOff>
      <xdr:row>18</xdr:row>
      <xdr:rowOff>118473</xdr:rowOff>
    </xdr:to>
    <xdr:sp macro="" textlink="">
      <xdr:nvSpPr>
        <xdr:cNvPr id="62" name="フローチャート : 判断 61"/>
        <xdr:cNvSpPr/>
      </xdr:nvSpPr>
      <xdr:spPr bwMode="auto">
        <a:xfrm>
          <a:off x="3556000" y="3150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103250</xdr:rowOff>
    </xdr:from>
    <xdr:ext cx="762000" cy="259045"/>
    <xdr:sp macro="" textlink="">
      <xdr:nvSpPr>
        <xdr:cNvPr id="63" name="テキスト ボックス 62"/>
        <xdr:cNvSpPr txBox="1"/>
      </xdr:nvSpPr>
      <xdr:spPr>
        <a:xfrm>
          <a:off x="3225800" y="323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147697</xdr:rowOff>
    </xdr:from>
    <xdr:to>
      <xdr:col>2</xdr:col>
      <xdr:colOff>692150</xdr:colOff>
      <xdr:row>18</xdr:row>
      <xdr:rowOff>77847</xdr:rowOff>
    </xdr:to>
    <xdr:sp macro="" textlink="">
      <xdr:nvSpPr>
        <xdr:cNvPr id="64" name="フローチャート : 判断 63"/>
        <xdr:cNvSpPr/>
      </xdr:nvSpPr>
      <xdr:spPr bwMode="auto">
        <a:xfrm>
          <a:off x="2857500" y="31099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62624</xdr:rowOff>
    </xdr:from>
    <xdr:ext cx="762000" cy="259045"/>
    <xdr:sp macro="" textlink="">
      <xdr:nvSpPr>
        <xdr:cNvPr id="65" name="テキスト ボックス 64"/>
        <xdr:cNvSpPr txBox="1"/>
      </xdr:nvSpPr>
      <xdr:spPr>
        <a:xfrm>
          <a:off x="2527300" y="31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73566</xdr:rowOff>
    </xdr:from>
    <xdr:to>
      <xdr:col>5</xdr:col>
      <xdr:colOff>34925</xdr:colOff>
      <xdr:row>16</xdr:row>
      <xdr:rowOff>3716</xdr:rowOff>
    </xdr:to>
    <xdr:sp macro="" textlink="">
      <xdr:nvSpPr>
        <xdr:cNvPr id="71" name="円/楕円 70"/>
        <xdr:cNvSpPr/>
      </xdr:nvSpPr>
      <xdr:spPr bwMode="auto">
        <a:xfrm>
          <a:off x="5600700" y="269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90093</xdr:rowOff>
    </xdr:from>
    <xdr:ext cx="762000" cy="259045"/>
    <xdr:sp macro="" textlink="">
      <xdr:nvSpPr>
        <xdr:cNvPr id="72" name="人口1人当たり決算額の推移該当値テキスト130"/>
        <xdr:cNvSpPr txBox="1"/>
      </xdr:nvSpPr>
      <xdr:spPr>
        <a:xfrm>
          <a:off x="5740400" y="253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86,539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4920</xdr:rowOff>
    </xdr:from>
    <xdr:to>
      <xdr:col>4</xdr:col>
      <xdr:colOff>520700</xdr:colOff>
      <xdr:row>15</xdr:row>
      <xdr:rowOff>106520</xdr:rowOff>
    </xdr:to>
    <xdr:sp macro="" textlink="">
      <xdr:nvSpPr>
        <xdr:cNvPr id="73" name="円/楕円 72"/>
        <xdr:cNvSpPr/>
      </xdr:nvSpPr>
      <xdr:spPr bwMode="auto">
        <a:xfrm>
          <a:off x="4953000" y="2624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116697</xdr:rowOff>
    </xdr:from>
    <xdr:ext cx="736600" cy="259045"/>
    <xdr:sp macro="" textlink="">
      <xdr:nvSpPr>
        <xdr:cNvPr id="74" name="テキスト ボックス 73"/>
        <xdr:cNvSpPr txBox="1"/>
      </xdr:nvSpPr>
      <xdr:spPr>
        <a:xfrm>
          <a:off x="4622800" y="2393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88,641</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117098</xdr:rowOff>
    </xdr:from>
    <xdr:to>
      <xdr:col>3</xdr:col>
      <xdr:colOff>955675</xdr:colOff>
      <xdr:row>14</xdr:row>
      <xdr:rowOff>47248</xdr:rowOff>
    </xdr:to>
    <xdr:sp macro="" textlink="">
      <xdr:nvSpPr>
        <xdr:cNvPr id="75" name="円/楕円 74"/>
        <xdr:cNvSpPr/>
      </xdr:nvSpPr>
      <xdr:spPr bwMode="auto">
        <a:xfrm>
          <a:off x="4254500" y="2393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57425</xdr:rowOff>
    </xdr:from>
    <xdr:ext cx="762000" cy="259045"/>
    <xdr:sp macro="" textlink="">
      <xdr:nvSpPr>
        <xdr:cNvPr id="76" name="テキスト ボックス 75"/>
        <xdr:cNvSpPr txBox="1"/>
      </xdr:nvSpPr>
      <xdr:spPr>
        <a:xfrm>
          <a:off x="3924300" y="216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95,706</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81795</xdr:rowOff>
    </xdr:from>
    <xdr:to>
      <xdr:col>3</xdr:col>
      <xdr:colOff>257175</xdr:colOff>
      <xdr:row>14</xdr:row>
      <xdr:rowOff>11945</xdr:rowOff>
    </xdr:to>
    <xdr:sp macro="" textlink="">
      <xdr:nvSpPr>
        <xdr:cNvPr id="77" name="円/楕円 76"/>
        <xdr:cNvSpPr/>
      </xdr:nvSpPr>
      <xdr:spPr bwMode="auto">
        <a:xfrm>
          <a:off x="3556000" y="2358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22122</xdr:rowOff>
    </xdr:from>
    <xdr:ext cx="762000" cy="259045"/>
    <xdr:sp macro="" textlink="">
      <xdr:nvSpPr>
        <xdr:cNvPr id="78" name="テキスト ボックス 77"/>
        <xdr:cNvSpPr txBox="1"/>
      </xdr:nvSpPr>
      <xdr:spPr>
        <a:xfrm>
          <a:off x="3225800" y="212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96,787</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99887</xdr:rowOff>
    </xdr:from>
    <xdr:to>
      <xdr:col>2</xdr:col>
      <xdr:colOff>692150</xdr:colOff>
      <xdr:row>12</xdr:row>
      <xdr:rowOff>30037</xdr:rowOff>
    </xdr:to>
    <xdr:sp macro="" textlink="">
      <xdr:nvSpPr>
        <xdr:cNvPr id="79" name="円/楕円 78"/>
        <xdr:cNvSpPr/>
      </xdr:nvSpPr>
      <xdr:spPr bwMode="auto">
        <a:xfrm>
          <a:off x="2857500" y="2033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40214</xdr:rowOff>
    </xdr:from>
    <xdr:ext cx="762000" cy="259045"/>
    <xdr:sp macro="" textlink="">
      <xdr:nvSpPr>
        <xdr:cNvPr id="80" name="テキスト ボックス 79"/>
        <xdr:cNvSpPr txBox="1"/>
      </xdr:nvSpPr>
      <xdr:spPr>
        <a:xfrm>
          <a:off x="2527300" y="180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88367</xdr:rowOff>
    </xdr:from>
    <xdr:to>
      <xdr:col>4</xdr:col>
      <xdr:colOff>1117600</xdr:colOff>
      <xdr:row>38</xdr:row>
      <xdr:rowOff>128600</xdr:rowOff>
    </xdr:to>
    <xdr:cxnSp macro="">
      <xdr:nvCxnSpPr>
        <xdr:cNvPr id="109" name="直線コネクタ 108"/>
        <xdr:cNvCxnSpPr/>
      </xdr:nvCxnSpPr>
      <xdr:spPr bwMode="auto">
        <a:xfrm flipV="1">
          <a:off x="5651500" y="6012917"/>
          <a:ext cx="0" cy="15832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100677</xdr:rowOff>
    </xdr:from>
    <xdr:ext cx="762000" cy="259045"/>
    <xdr:sp macro="" textlink="">
      <xdr:nvSpPr>
        <xdr:cNvPr id="110" name="人口1人当たり決算額の推移最小値テキスト445"/>
        <xdr:cNvSpPr txBox="1"/>
      </xdr:nvSpPr>
      <xdr:spPr>
        <a:xfrm>
          <a:off x="5740400" y="756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a:t>
          </a:r>
          <a:endParaRPr kumimoji="1" lang="ja-JP" altLang="en-US" sz="1000" b="1">
            <a:latin typeface="ＭＳ Ｐゴシック"/>
          </a:endParaRPr>
        </a:p>
      </xdr:txBody>
    </xdr:sp>
    <xdr:clientData/>
  </xdr:oneCellAnchor>
  <xdr:twoCellAnchor>
    <xdr:from>
      <xdr:col>4</xdr:col>
      <xdr:colOff>1028700</xdr:colOff>
      <xdr:row>38</xdr:row>
      <xdr:rowOff>128600</xdr:rowOff>
    </xdr:from>
    <xdr:to>
      <xdr:col>5</xdr:col>
      <xdr:colOff>73025</xdr:colOff>
      <xdr:row>38</xdr:row>
      <xdr:rowOff>128600</xdr:rowOff>
    </xdr:to>
    <xdr:cxnSp macro="">
      <xdr:nvCxnSpPr>
        <xdr:cNvPr id="111" name="直線コネクタ 110"/>
        <xdr:cNvCxnSpPr/>
      </xdr:nvCxnSpPr>
      <xdr:spPr bwMode="auto">
        <a:xfrm>
          <a:off x="5562600" y="759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3294</xdr:rowOff>
    </xdr:from>
    <xdr:ext cx="762000" cy="259045"/>
    <xdr:sp macro="" textlink="">
      <xdr:nvSpPr>
        <xdr:cNvPr id="112" name="人口1人当たり決算額の推移最大値テキスト445"/>
        <xdr:cNvSpPr txBox="1"/>
      </xdr:nvSpPr>
      <xdr:spPr>
        <a:xfrm>
          <a:off x="5740400" y="575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40,514</a:t>
          </a:r>
          <a:endParaRPr kumimoji="1" lang="ja-JP" altLang="en-US" sz="1000" b="1">
            <a:latin typeface="ＭＳ Ｐゴシック"/>
          </a:endParaRPr>
        </a:p>
      </xdr:txBody>
    </xdr:sp>
    <xdr:clientData/>
  </xdr:oneCellAnchor>
  <xdr:twoCellAnchor>
    <xdr:from>
      <xdr:col>4</xdr:col>
      <xdr:colOff>1028700</xdr:colOff>
      <xdr:row>33</xdr:row>
      <xdr:rowOff>88367</xdr:rowOff>
    </xdr:from>
    <xdr:to>
      <xdr:col>5</xdr:col>
      <xdr:colOff>73025</xdr:colOff>
      <xdr:row>33</xdr:row>
      <xdr:rowOff>88367</xdr:rowOff>
    </xdr:to>
    <xdr:cxnSp macro="">
      <xdr:nvCxnSpPr>
        <xdr:cNvPr id="113" name="直線コネクタ 112"/>
        <xdr:cNvCxnSpPr/>
      </xdr:nvCxnSpPr>
      <xdr:spPr bwMode="auto">
        <a:xfrm>
          <a:off x="5562600" y="60129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259169</xdr:rowOff>
    </xdr:from>
    <xdr:to>
      <xdr:col>4</xdr:col>
      <xdr:colOff>1117600</xdr:colOff>
      <xdr:row>34</xdr:row>
      <xdr:rowOff>282524</xdr:rowOff>
    </xdr:to>
    <xdr:cxnSp macro="">
      <xdr:nvCxnSpPr>
        <xdr:cNvPr id="114" name="直線コネクタ 113"/>
        <xdr:cNvCxnSpPr/>
      </xdr:nvCxnSpPr>
      <xdr:spPr bwMode="auto">
        <a:xfrm flipV="1">
          <a:off x="5003800" y="6526619"/>
          <a:ext cx="647700" cy="23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108742</xdr:rowOff>
    </xdr:from>
    <xdr:ext cx="762000" cy="259045"/>
    <xdr:sp macro="" textlink="">
      <xdr:nvSpPr>
        <xdr:cNvPr id="115" name="人口1人当たり決算額の推移平均値テキスト445"/>
        <xdr:cNvSpPr txBox="1"/>
      </xdr:nvSpPr>
      <xdr:spPr>
        <a:xfrm>
          <a:off x="5740400" y="671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136665</xdr:rowOff>
    </xdr:from>
    <xdr:to>
      <xdr:col>5</xdr:col>
      <xdr:colOff>34925</xdr:colOff>
      <xdr:row>35</xdr:row>
      <xdr:rowOff>238265</xdr:rowOff>
    </xdr:to>
    <xdr:sp macro="" textlink="">
      <xdr:nvSpPr>
        <xdr:cNvPr id="116" name="フローチャート : 判断 115"/>
        <xdr:cNvSpPr/>
      </xdr:nvSpPr>
      <xdr:spPr bwMode="auto">
        <a:xfrm>
          <a:off x="5600700" y="674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126314</xdr:rowOff>
    </xdr:from>
    <xdr:to>
      <xdr:col>4</xdr:col>
      <xdr:colOff>469900</xdr:colOff>
      <xdr:row>34</xdr:row>
      <xdr:rowOff>282524</xdr:rowOff>
    </xdr:to>
    <xdr:cxnSp macro="">
      <xdr:nvCxnSpPr>
        <xdr:cNvPr id="117" name="直線コネクタ 116"/>
        <xdr:cNvCxnSpPr/>
      </xdr:nvCxnSpPr>
      <xdr:spPr bwMode="auto">
        <a:xfrm>
          <a:off x="4305300" y="6393764"/>
          <a:ext cx="698500" cy="15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88582</xdr:rowOff>
    </xdr:from>
    <xdr:to>
      <xdr:col>4</xdr:col>
      <xdr:colOff>520700</xdr:colOff>
      <xdr:row>35</xdr:row>
      <xdr:rowOff>190182</xdr:rowOff>
    </xdr:to>
    <xdr:sp macro="" textlink="">
      <xdr:nvSpPr>
        <xdr:cNvPr id="118" name="フローチャート : 判断 117"/>
        <xdr:cNvSpPr/>
      </xdr:nvSpPr>
      <xdr:spPr bwMode="auto">
        <a:xfrm>
          <a:off x="4953000" y="6698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174959</xdr:rowOff>
    </xdr:from>
    <xdr:ext cx="736600" cy="259045"/>
    <xdr:sp macro="" textlink="">
      <xdr:nvSpPr>
        <xdr:cNvPr id="119" name="テキスト ボックス 118"/>
        <xdr:cNvSpPr txBox="1"/>
      </xdr:nvSpPr>
      <xdr:spPr>
        <a:xfrm>
          <a:off x="4622800" y="6785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86576</xdr:rowOff>
    </xdr:from>
    <xdr:to>
      <xdr:col>3</xdr:col>
      <xdr:colOff>904875</xdr:colOff>
      <xdr:row>34</xdr:row>
      <xdr:rowOff>126314</xdr:rowOff>
    </xdr:to>
    <xdr:cxnSp macro="">
      <xdr:nvCxnSpPr>
        <xdr:cNvPr id="120" name="直線コネクタ 119"/>
        <xdr:cNvCxnSpPr/>
      </xdr:nvCxnSpPr>
      <xdr:spPr bwMode="auto">
        <a:xfrm>
          <a:off x="3606800" y="6354026"/>
          <a:ext cx="698500" cy="39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21222</xdr:rowOff>
    </xdr:from>
    <xdr:to>
      <xdr:col>3</xdr:col>
      <xdr:colOff>955675</xdr:colOff>
      <xdr:row>35</xdr:row>
      <xdr:rowOff>122822</xdr:rowOff>
    </xdr:to>
    <xdr:sp macro="" textlink="">
      <xdr:nvSpPr>
        <xdr:cNvPr id="121" name="フローチャート : 判断 120"/>
        <xdr:cNvSpPr/>
      </xdr:nvSpPr>
      <xdr:spPr bwMode="auto">
        <a:xfrm>
          <a:off x="4254500" y="6631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107599</xdr:rowOff>
    </xdr:from>
    <xdr:ext cx="762000" cy="259045"/>
    <xdr:sp macro="" textlink="">
      <xdr:nvSpPr>
        <xdr:cNvPr id="122" name="テキスト ボックス 121"/>
        <xdr:cNvSpPr txBox="1"/>
      </xdr:nvSpPr>
      <xdr:spPr>
        <a:xfrm>
          <a:off x="3924300" y="671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22,943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313461</xdr:rowOff>
    </xdr:from>
    <xdr:to>
      <xdr:col>3</xdr:col>
      <xdr:colOff>206375</xdr:colOff>
      <xdr:row>34</xdr:row>
      <xdr:rowOff>86576</xdr:rowOff>
    </xdr:to>
    <xdr:cxnSp macro="">
      <xdr:nvCxnSpPr>
        <xdr:cNvPr id="123" name="直線コネクタ 122"/>
        <xdr:cNvCxnSpPr/>
      </xdr:nvCxnSpPr>
      <xdr:spPr bwMode="auto">
        <a:xfrm>
          <a:off x="2908300" y="6238011"/>
          <a:ext cx="698500" cy="11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319545</xdr:rowOff>
    </xdr:from>
    <xdr:to>
      <xdr:col>3</xdr:col>
      <xdr:colOff>257175</xdr:colOff>
      <xdr:row>35</xdr:row>
      <xdr:rowOff>78245</xdr:rowOff>
    </xdr:to>
    <xdr:sp macro="" textlink="">
      <xdr:nvSpPr>
        <xdr:cNvPr id="124" name="フローチャート : 判断 123"/>
        <xdr:cNvSpPr/>
      </xdr:nvSpPr>
      <xdr:spPr bwMode="auto">
        <a:xfrm>
          <a:off x="3556000" y="6586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63022</xdr:rowOff>
    </xdr:from>
    <xdr:ext cx="762000" cy="259045"/>
    <xdr:sp macro="" textlink="">
      <xdr:nvSpPr>
        <xdr:cNvPr id="125" name="テキスト ボックス 124"/>
        <xdr:cNvSpPr txBox="1"/>
      </xdr:nvSpPr>
      <xdr:spPr>
        <a:xfrm>
          <a:off x="3225800" y="667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267309</xdr:rowOff>
    </xdr:from>
    <xdr:to>
      <xdr:col>2</xdr:col>
      <xdr:colOff>692150</xdr:colOff>
      <xdr:row>35</xdr:row>
      <xdr:rowOff>26009</xdr:rowOff>
    </xdr:to>
    <xdr:sp macro="" textlink="">
      <xdr:nvSpPr>
        <xdr:cNvPr id="126" name="フローチャート : 判断 125"/>
        <xdr:cNvSpPr/>
      </xdr:nvSpPr>
      <xdr:spPr bwMode="auto">
        <a:xfrm>
          <a:off x="2857500" y="6534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10786</xdr:rowOff>
    </xdr:from>
    <xdr:ext cx="762000" cy="259045"/>
    <xdr:sp macro="" textlink="">
      <xdr:nvSpPr>
        <xdr:cNvPr id="127" name="テキスト ボックス 126"/>
        <xdr:cNvSpPr txBox="1"/>
      </xdr:nvSpPr>
      <xdr:spPr>
        <a:xfrm>
          <a:off x="2527300" y="662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208369</xdr:rowOff>
    </xdr:from>
    <xdr:to>
      <xdr:col>5</xdr:col>
      <xdr:colOff>34925</xdr:colOff>
      <xdr:row>34</xdr:row>
      <xdr:rowOff>309969</xdr:rowOff>
    </xdr:to>
    <xdr:sp macro="" textlink="">
      <xdr:nvSpPr>
        <xdr:cNvPr id="133" name="円/楕円 132"/>
        <xdr:cNvSpPr/>
      </xdr:nvSpPr>
      <xdr:spPr bwMode="auto">
        <a:xfrm>
          <a:off x="5600700" y="647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53446</xdr:rowOff>
    </xdr:from>
    <xdr:ext cx="762000" cy="259045"/>
    <xdr:sp macro="" textlink="">
      <xdr:nvSpPr>
        <xdr:cNvPr id="134" name="人口1人当たり決算額の推移該当値テキスト445"/>
        <xdr:cNvSpPr txBox="1"/>
      </xdr:nvSpPr>
      <xdr:spPr>
        <a:xfrm>
          <a:off x="5740400" y="632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27,031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231724</xdr:rowOff>
    </xdr:from>
    <xdr:to>
      <xdr:col>4</xdr:col>
      <xdr:colOff>520700</xdr:colOff>
      <xdr:row>34</xdr:row>
      <xdr:rowOff>333324</xdr:rowOff>
    </xdr:to>
    <xdr:sp macro="" textlink="">
      <xdr:nvSpPr>
        <xdr:cNvPr id="135" name="円/楕円 134"/>
        <xdr:cNvSpPr/>
      </xdr:nvSpPr>
      <xdr:spPr bwMode="auto">
        <a:xfrm>
          <a:off x="4953000" y="6499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601</xdr:rowOff>
    </xdr:from>
    <xdr:ext cx="736600" cy="259045"/>
    <xdr:sp macro="" textlink="">
      <xdr:nvSpPr>
        <xdr:cNvPr id="136" name="テキスト ボックス 135"/>
        <xdr:cNvSpPr txBox="1"/>
      </xdr:nvSpPr>
      <xdr:spPr>
        <a:xfrm>
          <a:off x="4622800" y="6268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26,418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75514</xdr:rowOff>
    </xdr:from>
    <xdr:to>
      <xdr:col>3</xdr:col>
      <xdr:colOff>955675</xdr:colOff>
      <xdr:row>34</xdr:row>
      <xdr:rowOff>177114</xdr:rowOff>
    </xdr:to>
    <xdr:sp macro="" textlink="">
      <xdr:nvSpPr>
        <xdr:cNvPr id="137" name="円/楕円 136"/>
        <xdr:cNvSpPr/>
      </xdr:nvSpPr>
      <xdr:spPr bwMode="auto">
        <a:xfrm>
          <a:off x="4254500" y="6342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187291</xdr:rowOff>
    </xdr:from>
    <xdr:ext cx="762000" cy="259045"/>
    <xdr:sp macro="" textlink="">
      <xdr:nvSpPr>
        <xdr:cNvPr id="138" name="テキスト ボックス 137"/>
        <xdr:cNvSpPr txBox="1"/>
      </xdr:nvSpPr>
      <xdr:spPr>
        <a:xfrm>
          <a:off x="3924300" y="611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30,518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35776</xdr:rowOff>
    </xdr:from>
    <xdr:to>
      <xdr:col>3</xdr:col>
      <xdr:colOff>257175</xdr:colOff>
      <xdr:row>34</xdr:row>
      <xdr:rowOff>137376</xdr:rowOff>
    </xdr:to>
    <xdr:sp macro="" textlink="">
      <xdr:nvSpPr>
        <xdr:cNvPr id="139" name="円/楕円 138"/>
        <xdr:cNvSpPr/>
      </xdr:nvSpPr>
      <xdr:spPr bwMode="auto">
        <a:xfrm>
          <a:off x="3556000" y="6303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147553</xdr:rowOff>
    </xdr:from>
    <xdr:ext cx="762000" cy="259045"/>
    <xdr:sp macro="" textlink="">
      <xdr:nvSpPr>
        <xdr:cNvPr id="140" name="テキスト ボックス 139"/>
        <xdr:cNvSpPr txBox="1"/>
      </xdr:nvSpPr>
      <xdr:spPr>
        <a:xfrm>
          <a:off x="3225800" y="607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31,561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262661</xdr:rowOff>
    </xdr:from>
    <xdr:to>
      <xdr:col>2</xdr:col>
      <xdr:colOff>692150</xdr:colOff>
      <xdr:row>34</xdr:row>
      <xdr:rowOff>21361</xdr:rowOff>
    </xdr:to>
    <xdr:sp macro="" textlink="">
      <xdr:nvSpPr>
        <xdr:cNvPr id="141" name="円/楕円 140"/>
        <xdr:cNvSpPr/>
      </xdr:nvSpPr>
      <xdr:spPr bwMode="auto">
        <a:xfrm>
          <a:off x="2857500" y="6187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31538</xdr:rowOff>
    </xdr:from>
    <xdr:ext cx="762000" cy="259045"/>
    <xdr:sp macro="" textlink="">
      <xdr:nvSpPr>
        <xdr:cNvPr id="142" name="テキスト ボックス 141"/>
        <xdr:cNvSpPr txBox="1"/>
      </xdr:nvSpPr>
      <xdr:spPr>
        <a:xfrm>
          <a:off x="2527300" y="595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年度の合併により、標準財政規模に対する実質収支額はやや高い数値となったが、その後は減少し平成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年度は実質収支の減少によりやや減少したものの、他の年度は横ばいとなっている。</a:t>
          </a:r>
        </a:p>
        <a:p>
          <a:r>
            <a:rPr kumimoji="1" lang="ja-JP" altLang="en-US" sz="1400">
              <a:latin typeface="ＭＳ ゴシック" pitchFamily="49" charset="-128"/>
              <a:ea typeface="ＭＳ ゴシック" pitchFamily="49" charset="-128"/>
            </a:rPr>
            <a:t>　標準財政規模に対する財政調整基金の残高は、基金残高、標準財政規模がともに微増し、比率は</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ポイント増加している。</a:t>
          </a:r>
        </a:p>
        <a:p>
          <a:r>
            <a:rPr kumimoji="1" lang="ja-JP" altLang="en-US" sz="1400">
              <a:latin typeface="ＭＳ ゴシック" pitchFamily="49" charset="-128"/>
              <a:ea typeface="ＭＳ ゴシック" pitchFamily="49" charset="-128"/>
            </a:rPr>
            <a:t>　実質単年度収支の標準財政規模比は、繰上償還額の減少により</a:t>
          </a:r>
          <a:r>
            <a:rPr kumimoji="1" lang="en-US" altLang="ja-JP" sz="1400">
              <a:latin typeface="ＭＳ ゴシック" pitchFamily="49" charset="-128"/>
              <a:ea typeface="ＭＳ ゴシック" pitchFamily="49" charset="-128"/>
            </a:rPr>
            <a:t>0.97</a:t>
          </a:r>
          <a:r>
            <a:rPr kumimoji="1" lang="ja-JP" altLang="en-US" sz="1400">
              <a:latin typeface="ＭＳ ゴシック" pitchFamily="49" charset="-128"/>
              <a:ea typeface="ＭＳ ゴシック" pitchFamily="49" charset="-128"/>
            </a:rPr>
            <a:t>ポイント減少した。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年度決算は、年度途中の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市</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町合併により、旧団体の各会計をそれぞれ合算したものである。旧木之本町住宅新築資金等貸付事業特別会計の合併前の打ち切り決算で赤字額が生じていたが、平成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年度決算では、すべての会計で黒字決算となっている。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年度の実質収支は、一般会計で</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百万円、介護保険特別会計で</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百万円、病院事業会計で</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百万円増加したものの、浅井簡易水道及び湖北簡易水道事業を長浜水道企業団へ統合したため、それらの黒字額</a:t>
          </a:r>
          <a:r>
            <a:rPr kumimoji="1" lang="en-US" altLang="ja-JP" sz="1400">
              <a:latin typeface="ＭＳ ゴシック" pitchFamily="49" charset="-128"/>
              <a:ea typeface="ＭＳ ゴシック" pitchFamily="49" charset="-128"/>
            </a:rPr>
            <a:t>562</a:t>
          </a:r>
          <a:r>
            <a:rPr kumimoji="1" lang="ja-JP" altLang="en-US" sz="1400">
              <a:latin typeface="ＭＳ ゴシック" pitchFamily="49" charset="-128"/>
              <a:ea typeface="ＭＳ ゴシック" pitchFamily="49" charset="-128"/>
            </a:rPr>
            <a:t>百万円が減少し、連結ベースで黒字額が減少している。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新市庁舎の建設等により債務負担行為が増加したものの、その他元利償還金等は前年度数値から減少している。また、算入公債費は減少したため、実質公債費比率の分子となる数値は、前年度から</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百万円増加した。なお、簡易水道の移管により企業団への負担金が増加しているが、公営企業の元利償還金が同額減少している。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一般会計等の公債費は計画的な起債や繰上償還などによって軽減をさらに進めていくが、これから償還のピークを迎える下水道事業債の推移には注意が必要である。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組合等負担見込額以外の項目について、将来負担となるすべての項目で前年より減少している。（対前年△</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充当可能財源等も前年度より増となったことにより、将来負担比率算定上の分子となる数値はマイナスとなり、平成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年度の将来負担比率は算定なしという結果となった。</a:t>
          </a:r>
        </a:p>
        <a:p>
          <a:r>
            <a:rPr kumimoji="1" lang="ja-JP" altLang="en-US" sz="1400">
              <a:latin typeface="ＭＳ ゴシック" pitchFamily="49" charset="-128"/>
              <a:ea typeface="ＭＳ ゴシック" pitchFamily="49" charset="-128"/>
            </a:rPr>
            <a:t>　しかし、市債残高、公営企業や一部事務組合への公債費財源負担、職員の退職手当などは未だ多額であることや、今後縮減される普通交付税の合併算定替えの特例措置を考慮し、引き続き、繰上償還による公債費負担の軽減を図り持続可能な財政構造への転換を図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60740428</v>
      </c>
      <c r="BO4" s="379"/>
      <c r="BP4" s="379"/>
      <c r="BQ4" s="379"/>
      <c r="BR4" s="379"/>
      <c r="BS4" s="379"/>
      <c r="BT4" s="379"/>
      <c r="BU4" s="380"/>
      <c r="BV4" s="378">
        <v>57983493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1.2</v>
      </c>
      <c r="CU4" s="554"/>
      <c r="CV4" s="554"/>
      <c r="CW4" s="554"/>
      <c r="CX4" s="554"/>
      <c r="CY4" s="554"/>
      <c r="CZ4" s="554"/>
      <c r="DA4" s="555"/>
      <c r="DB4" s="553">
        <v>0.9</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58489009</v>
      </c>
      <c r="BO5" s="384"/>
      <c r="BP5" s="384"/>
      <c r="BQ5" s="384"/>
      <c r="BR5" s="384"/>
      <c r="BS5" s="384"/>
      <c r="BT5" s="384"/>
      <c r="BU5" s="385"/>
      <c r="BV5" s="383">
        <v>55987494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83.1</v>
      </c>
      <c r="CU5" s="354"/>
      <c r="CV5" s="354"/>
      <c r="CW5" s="354"/>
      <c r="CX5" s="354"/>
      <c r="CY5" s="354"/>
      <c r="CZ5" s="354"/>
      <c r="DA5" s="355"/>
      <c r="DB5" s="353">
        <v>84.8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2251419</v>
      </c>
      <c r="BO6" s="384"/>
      <c r="BP6" s="384"/>
      <c r="BQ6" s="384"/>
      <c r="BR6" s="384"/>
      <c r="BS6" s="384"/>
      <c r="BT6" s="384"/>
      <c r="BU6" s="385"/>
      <c r="BV6" s="383">
        <v>1995999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90</v>
      </c>
      <c r="CU6" s="528"/>
      <c r="CV6" s="528"/>
      <c r="CW6" s="528"/>
      <c r="CX6" s="528"/>
      <c r="CY6" s="528"/>
      <c r="CZ6" s="528"/>
      <c r="DA6" s="529"/>
      <c r="DB6" s="527">
        <v>91.4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1798298</v>
      </c>
      <c r="BO7" s="384"/>
      <c r="BP7" s="384"/>
      <c r="BQ7" s="384"/>
      <c r="BR7" s="384"/>
      <c r="BS7" s="384"/>
      <c r="BT7" s="384"/>
      <c r="BU7" s="385"/>
      <c r="BV7" s="383">
        <v>1652974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36441606</v>
      </c>
      <c r="CU7" s="384"/>
      <c r="CV7" s="384"/>
      <c r="CW7" s="384"/>
      <c r="CX7" s="384"/>
      <c r="CY7" s="384"/>
      <c r="CZ7" s="384"/>
      <c r="DA7" s="385"/>
      <c r="DB7" s="383">
        <v>36400068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453121</v>
      </c>
      <c r="BO8" s="384"/>
      <c r="BP8" s="384"/>
      <c r="BQ8" s="384"/>
      <c r="BR8" s="384"/>
      <c r="BS8" s="384"/>
      <c r="BT8" s="384"/>
      <c r="BU8" s="385"/>
      <c r="BV8" s="383">
        <v>343025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v>
      </c>
      <c r="CU8" s="491"/>
      <c r="CV8" s="491"/>
      <c r="CW8" s="491"/>
      <c r="CX8" s="491"/>
      <c r="CY8" s="491"/>
      <c r="CZ8" s="491"/>
      <c r="DA8" s="492"/>
      <c r="DB8" s="490">
        <v>0.59</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124131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110096</v>
      </c>
      <c r="BO9" s="384"/>
      <c r="BP9" s="384"/>
      <c r="BQ9" s="384"/>
      <c r="BR9" s="384"/>
      <c r="BS9" s="384"/>
      <c r="BT9" s="384"/>
      <c r="BU9" s="385"/>
      <c r="BV9" s="383">
        <v>-192915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20.100000000000001</v>
      </c>
      <c r="CU9" s="354"/>
      <c r="CV9" s="354"/>
      <c r="CW9" s="354"/>
      <c r="CX9" s="354"/>
      <c r="CY9" s="354"/>
      <c r="CZ9" s="354"/>
      <c r="DA9" s="355"/>
      <c r="DB9" s="353">
        <v>24.1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124498</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8851</v>
      </c>
      <c r="BO10" s="384"/>
      <c r="BP10" s="384"/>
      <c r="BQ10" s="384"/>
      <c r="BR10" s="384"/>
      <c r="BS10" s="384"/>
      <c r="BT10" s="384"/>
      <c r="BU10" s="385"/>
      <c r="BV10" s="383">
        <v>14300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v>2715637</v>
      </c>
      <c r="BO11" s="384"/>
      <c r="BP11" s="384"/>
      <c r="BQ11" s="384"/>
      <c r="BR11" s="384"/>
      <c r="BS11" s="384"/>
      <c r="BT11" s="384"/>
      <c r="BU11" s="385"/>
      <c r="BV11" s="383">
        <v>3363456</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122783</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119812</v>
      </c>
      <c r="S13" s="483"/>
      <c r="T13" s="483"/>
      <c r="U13" s="483"/>
      <c r="V13" s="484"/>
      <c r="W13" s="470" t="s">
        <v>124</v>
      </c>
      <c r="X13" s="396"/>
      <c r="Y13" s="396"/>
      <c r="Z13" s="396"/>
      <c r="AA13" s="396"/>
      <c r="AB13" s="397"/>
      <c r="AC13" s="359">
        <v>2056</v>
      </c>
      <c r="AD13" s="360"/>
      <c r="AE13" s="360"/>
      <c r="AF13" s="360"/>
      <c r="AG13" s="361"/>
      <c r="AH13" s="359">
        <v>2705</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2834584</v>
      </c>
      <c r="BO13" s="384"/>
      <c r="BP13" s="384"/>
      <c r="BQ13" s="384"/>
      <c r="BR13" s="384"/>
      <c r="BS13" s="384"/>
      <c r="BT13" s="384"/>
      <c r="BU13" s="385"/>
      <c r="BV13" s="383">
        <v>3184841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11.1</v>
      </c>
      <c r="CU13" s="354"/>
      <c r="CV13" s="354"/>
      <c r="CW13" s="354"/>
      <c r="CX13" s="354"/>
      <c r="CY13" s="354"/>
      <c r="CZ13" s="354"/>
      <c r="DA13" s="355"/>
      <c r="DB13" s="353">
        <v>11.8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123335</v>
      </c>
      <c r="S14" s="483"/>
      <c r="T14" s="483"/>
      <c r="U14" s="483"/>
      <c r="V14" s="484"/>
      <c r="W14" s="485"/>
      <c r="X14" s="399"/>
      <c r="Y14" s="399"/>
      <c r="Z14" s="399"/>
      <c r="AA14" s="399"/>
      <c r="AB14" s="400"/>
      <c r="AC14" s="475">
        <v>3.7</v>
      </c>
      <c r="AD14" s="476"/>
      <c r="AE14" s="476"/>
      <c r="AF14" s="476"/>
      <c r="AG14" s="477"/>
      <c r="AH14" s="475">
        <v>4.4000000000000004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120276</v>
      </c>
      <c r="S15" s="483"/>
      <c r="T15" s="483"/>
      <c r="U15" s="483"/>
      <c r="V15" s="484"/>
      <c r="W15" s="470" t="s">
        <v>130</v>
      </c>
      <c r="X15" s="396"/>
      <c r="Y15" s="396"/>
      <c r="Z15" s="396"/>
      <c r="AA15" s="396"/>
      <c r="AB15" s="397"/>
      <c r="AC15" s="359">
        <v>22065</v>
      </c>
      <c r="AD15" s="360"/>
      <c r="AE15" s="360"/>
      <c r="AF15" s="360"/>
      <c r="AG15" s="361"/>
      <c r="AH15" s="359">
        <v>23180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14327118</v>
      </c>
      <c r="BO15" s="379"/>
      <c r="BP15" s="379"/>
      <c r="BQ15" s="379"/>
      <c r="BR15" s="379"/>
      <c r="BS15" s="379"/>
      <c r="BT15" s="379"/>
      <c r="BU15" s="380"/>
      <c r="BV15" s="378">
        <v>14537972</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39.4</v>
      </c>
      <c r="AD16" s="476"/>
      <c r="AE16" s="476"/>
      <c r="AF16" s="476"/>
      <c r="AG16" s="477"/>
      <c r="AH16" s="475">
        <v>38.1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24015472</v>
      </c>
      <c r="BO16" s="384"/>
      <c r="BP16" s="384"/>
      <c r="BQ16" s="384"/>
      <c r="BR16" s="384"/>
      <c r="BS16" s="384"/>
      <c r="BT16" s="384"/>
      <c r="BU16" s="385"/>
      <c r="BV16" s="383">
        <v>24187727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31936</v>
      </c>
      <c r="AD17" s="360"/>
      <c r="AE17" s="360"/>
      <c r="AF17" s="360"/>
      <c r="AG17" s="361"/>
      <c r="AH17" s="359">
        <v>34412</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18559427</v>
      </c>
      <c r="BO17" s="384"/>
      <c r="BP17" s="384"/>
      <c r="BQ17" s="384"/>
      <c r="BR17" s="384"/>
      <c r="BS17" s="384"/>
      <c r="BT17" s="384"/>
      <c r="BU17" s="385"/>
      <c r="BV17" s="383">
        <v>18806983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680.79</v>
      </c>
      <c r="M18" s="446"/>
      <c r="N18" s="446"/>
      <c r="O18" s="446"/>
      <c r="P18" s="446"/>
      <c r="Q18" s="446"/>
      <c r="R18" s="447"/>
      <c r="S18" s="447"/>
      <c r="T18" s="447"/>
      <c r="U18" s="447"/>
      <c r="V18" s="448"/>
      <c r="W18" s="462"/>
      <c r="X18" s="463"/>
      <c r="Y18" s="463"/>
      <c r="Z18" s="463"/>
      <c r="AA18" s="463"/>
      <c r="AB18" s="471"/>
      <c r="AC18" s="347">
        <v>57</v>
      </c>
      <c r="AD18" s="348"/>
      <c r="AE18" s="348"/>
      <c r="AF18" s="348"/>
      <c r="AG18" s="449"/>
      <c r="AH18" s="347">
        <v>56.5</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30178621</v>
      </c>
      <c r="BO18" s="384"/>
      <c r="BP18" s="384"/>
      <c r="BQ18" s="384"/>
      <c r="BR18" s="384"/>
      <c r="BS18" s="384"/>
      <c r="BT18" s="384"/>
      <c r="BU18" s="385"/>
      <c r="BV18" s="383">
        <v>30644767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182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42357836</v>
      </c>
      <c r="BO19" s="384"/>
      <c r="BP19" s="384"/>
      <c r="BQ19" s="384"/>
      <c r="BR19" s="384"/>
      <c r="BS19" s="384"/>
      <c r="BT19" s="384"/>
      <c r="BU19" s="385"/>
      <c r="BV19" s="383">
        <v>40437834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43015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51577551</v>
      </c>
      <c r="BO23" s="384"/>
      <c r="BP23" s="384"/>
      <c r="BQ23" s="384"/>
      <c r="BR23" s="384"/>
      <c r="BS23" s="384"/>
      <c r="BT23" s="384"/>
      <c r="BU23" s="385"/>
      <c r="BV23" s="383">
        <v>52246687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8480</v>
      </c>
      <c r="R24" s="360"/>
      <c r="S24" s="360"/>
      <c r="T24" s="360"/>
      <c r="U24" s="360"/>
      <c r="V24" s="361"/>
      <c r="W24" s="425"/>
      <c r="X24" s="416"/>
      <c r="Y24" s="417"/>
      <c r="Z24" s="356" t="s">
        <v>153</v>
      </c>
      <c r="AA24" s="357"/>
      <c r="AB24" s="357"/>
      <c r="AC24" s="357"/>
      <c r="AD24" s="357"/>
      <c r="AE24" s="357"/>
      <c r="AF24" s="357"/>
      <c r="AG24" s="358"/>
      <c r="AH24" s="359">
        <v>800</v>
      </c>
      <c r="AI24" s="360"/>
      <c r="AJ24" s="360"/>
      <c r="AK24" s="360"/>
      <c r="AL24" s="361"/>
      <c r="AM24" s="359">
        <v>2504800</v>
      </c>
      <c r="AN24" s="360"/>
      <c r="AO24" s="360"/>
      <c r="AP24" s="360"/>
      <c r="AQ24" s="360"/>
      <c r="AR24" s="361"/>
      <c r="AS24" s="359">
        <v>3131</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27567133</v>
      </c>
      <c r="BO24" s="384"/>
      <c r="BP24" s="384"/>
      <c r="BQ24" s="384"/>
      <c r="BR24" s="384"/>
      <c r="BS24" s="384"/>
      <c r="BT24" s="384"/>
      <c r="BU24" s="385"/>
      <c r="BV24" s="383">
        <v>29357754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7270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8806250</v>
      </c>
      <c r="BO25" s="379"/>
      <c r="BP25" s="379"/>
      <c r="BQ25" s="379"/>
      <c r="BR25" s="379"/>
      <c r="BS25" s="379"/>
      <c r="BT25" s="379"/>
      <c r="BU25" s="380"/>
      <c r="BV25" s="378">
        <v>10206788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6750</v>
      </c>
      <c r="R26" s="360"/>
      <c r="S26" s="360"/>
      <c r="T26" s="360"/>
      <c r="U26" s="360"/>
      <c r="V26" s="361"/>
      <c r="W26" s="425"/>
      <c r="X26" s="416"/>
      <c r="Y26" s="417"/>
      <c r="Z26" s="356" t="s">
        <v>159</v>
      </c>
      <c r="AA26" s="436"/>
      <c r="AB26" s="436"/>
      <c r="AC26" s="436"/>
      <c r="AD26" s="436"/>
      <c r="AE26" s="436"/>
      <c r="AF26" s="436"/>
      <c r="AG26" s="437"/>
      <c r="AH26" s="359">
        <v>41</v>
      </c>
      <c r="AI26" s="360"/>
      <c r="AJ26" s="360"/>
      <c r="AK26" s="360"/>
      <c r="AL26" s="361"/>
      <c r="AM26" s="359">
        <v>113037</v>
      </c>
      <c r="AN26" s="360"/>
      <c r="AO26" s="360"/>
      <c r="AP26" s="360"/>
      <c r="AQ26" s="360"/>
      <c r="AR26" s="361"/>
      <c r="AS26" s="359">
        <v>2757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4450</v>
      </c>
      <c r="R27" s="360"/>
      <c r="S27" s="360"/>
      <c r="T27" s="360"/>
      <c r="U27" s="360"/>
      <c r="V27" s="361"/>
      <c r="W27" s="425"/>
      <c r="X27" s="416"/>
      <c r="Y27" s="417"/>
      <c r="Z27" s="356" t="s">
        <v>162</v>
      </c>
      <c r="AA27" s="357"/>
      <c r="AB27" s="357"/>
      <c r="AC27" s="357"/>
      <c r="AD27" s="357"/>
      <c r="AE27" s="357"/>
      <c r="AF27" s="357"/>
      <c r="AG27" s="358"/>
      <c r="AH27" s="359">
        <v>141</v>
      </c>
      <c r="AI27" s="360"/>
      <c r="AJ27" s="360"/>
      <c r="AK27" s="360"/>
      <c r="AL27" s="361"/>
      <c r="AM27" s="359">
        <v>435744</v>
      </c>
      <c r="AN27" s="360"/>
      <c r="AO27" s="360"/>
      <c r="AP27" s="360"/>
      <c r="AQ27" s="360"/>
      <c r="AR27" s="361"/>
      <c r="AS27" s="359">
        <v>3090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1107694</v>
      </c>
      <c r="BO27" s="387"/>
      <c r="BP27" s="387"/>
      <c r="BQ27" s="387"/>
      <c r="BR27" s="387"/>
      <c r="BS27" s="387"/>
      <c r="BT27" s="387"/>
      <c r="BU27" s="388"/>
      <c r="BV27" s="386">
        <v>1107694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3870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5827143</v>
      </c>
      <c r="BO28" s="379"/>
      <c r="BP28" s="379"/>
      <c r="BQ28" s="379"/>
      <c r="BR28" s="379"/>
      <c r="BS28" s="379"/>
      <c r="BT28" s="379"/>
      <c r="BU28" s="380"/>
      <c r="BV28" s="378">
        <v>5818292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28</v>
      </c>
      <c r="M29" s="360"/>
      <c r="N29" s="360"/>
      <c r="O29" s="360"/>
      <c r="P29" s="361"/>
      <c r="Q29" s="359">
        <v>3560</v>
      </c>
      <c r="R29" s="360"/>
      <c r="S29" s="360"/>
      <c r="T29" s="360"/>
      <c r="U29" s="360"/>
      <c r="V29" s="361"/>
      <c r="W29" s="425"/>
      <c r="X29" s="416"/>
      <c r="Y29" s="417"/>
      <c r="Z29" s="356" t="s">
        <v>169</v>
      </c>
      <c r="AA29" s="357"/>
      <c r="AB29" s="357"/>
      <c r="AC29" s="357"/>
      <c r="AD29" s="357"/>
      <c r="AE29" s="357"/>
      <c r="AF29" s="357"/>
      <c r="AG29" s="358"/>
      <c r="AH29" s="359">
        <v>941</v>
      </c>
      <c r="AI29" s="360"/>
      <c r="AJ29" s="360"/>
      <c r="AK29" s="360"/>
      <c r="AL29" s="361"/>
      <c r="AM29" s="359">
        <v>2940544</v>
      </c>
      <c r="AN29" s="360"/>
      <c r="AO29" s="360"/>
      <c r="AP29" s="360"/>
      <c r="AQ29" s="360"/>
      <c r="AR29" s="361"/>
      <c r="AS29" s="359">
        <v>3125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11830618</v>
      </c>
      <c r="BO29" s="384"/>
      <c r="BP29" s="384"/>
      <c r="BQ29" s="384"/>
      <c r="BR29" s="384"/>
      <c r="BS29" s="384"/>
      <c r="BT29" s="384"/>
      <c r="BU29" s="385"/>
      <c r="BV29" s="383">
        <v>11729129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96.5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12921538</v>
      </c>
      <c r="BO30" s="387"/>
      <c r="BP30" s="387"/>
      <c r="BQ30" s="387"/>
      <c r="BR30" s="387"/>
      <c r="BS30" s="387"/>
      <c r="BT30" s="387"/>
      <c r="BU30" s="388"/>
      <c r="BV30" s="386">
        <v>11034275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長浜市水道事業会計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IF('各会計、関係団体の財政状況及び健全化判断比率'!B35="","",'各会計、関係団体の財政状況及び健全化判断比率'!B35)</f>
        <v>長浜市簡易水道事業特別会計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湖北広域行政事務センター</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長浜市土地開発公社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休日急患診療所特別会計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診療所特別会計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長浜市病院事業会計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IF('各会計、関係団体の財政状況及び健全化判断比率'!B36="","",'各会計、関係団体の財政状況及び健全化判断比率'!B36)</f>
        <v>長浜市公共下水道事業特別会計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長浜水道企業団</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長浜文化スポーツ振興事業団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後期高齢者医療保険特別会計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IF('各会計、関係団体の財政状況及び健全化判断比率'!B34="","",'各会計、関係団体の財政状況及び健全化判断比率'!B34)</f>
        <v>長浜市老人保健施設事業会計</v>
      </c>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IF('各会計、関係団体の財政状況及び健全化判断比率'!B37="","",'各会計、関係団体の財政状況及び健全化判断比率'!B37)</f>
        <v>長浜市農業集落排水事業特別会計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湖北地域消防組合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長浜地方卸売市場</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滋賀県後期高齢者医療広域連合（一般会計）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黒壁</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滋賀県後期高齢者医療広域連合（後期高齢者医療特別会計）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長浜曳山文化協会</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滋賀県市町村職員研修センター</v>
      </c>
      <c r="BZ39" s="342"/>
      <c r="CA39" s="342"/>
      <c r="CB39" s="342"/>
      <c r="CC39" s="342"/>
      <c r="CD39" s="342"/>
      <c r="CE39" s="342"/>
      <c r="CF39" s="342"/>
      <c r="CG39" s="342"/>
      <c r="CH39" s="342"/>
      <c r="CI39" s="342"/>
      <c r="CJ39" s="342"/>
      <c r="CK39" s="342"/>
      <c r="CL39" s="342"/>
      <c r="CM39" s="342"/>
      <c r="CN39" s="165"/>
      <c r="CO39" s="343">
        <f t="shared" si="3"/>
        <v>25</v>
      </c>
      <c r="CP39" s="343"/>
      <c r="CQ39" s="342" t="str">
        <f>IF('各会計、関係団体の財政状況及び健全化判断比率'!BS12="","",'各会計、関係団体の財政状況及び健全化判断比率'!BS12)</f>
        <v>長浜まちづくり</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滋賀県市町村交通災害共済組合</v>
      </c>
      <c r="BZ40" s="342"/>
      <c r="CA40" s="342"/>
      <c r="CB40" s="342"/>
      <c r="CC40" s="342"/>
      <c r="CD40" s="342"/>
      <c r="CE40" s="342"/>
      <c r="CF40" s="342"/>
      <c r="CG40" s="342"/>
      <c r="CH40" s="342"/>
      <c r="CI40" s="342"/>
      <c r="CJ40" s="342"/>
      <c r="CK40" s="342"/>
      <c r="CL40" s="342"/>
      <c r="CM40" s="342"/>
      <c r="CN40" s="165"/>
      <c r="CO40" s="343">
        <f t="shared" si="3"/>
        <v>26</v>
      </c>
      <c r="CP40" s="343"/>
      <c r="CQ40" s="342" t="str">
        <f>IF('各会計、関係団体の財政状況及び健全化判断比率'!BS13="","",'各会計、関係団体の財政状況及び健全化判断比率'!BS13)</f>
        <v>まちづくり虎姫</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27</v>
      </c>
      <c r="CP41" s="343"/>
      <c r="CQ41" s="342" t="str">
        <f>IF('各会計、関係団体の財政状況及び健全化判断比率'!BS14="","",'各会計、関係団体の財政状況及び健全化判断比率'!BS14)</f>
        <v>湖北水鳥ステーション</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28</v>
      </c>
      <c r="CP42" s="343"/>
      <c r="CQ42" s="342" t="str">
        <f>IF('各会計、関係団体の財政状況及び健全化判断比率'!BS15="","",'各会計、関係団体の財政状況及び健全化判断比率'!BS15)</f>
        <v>ふるさと夢公社きのもと</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29</v>
      </c>
      <c r="CP43" s="343"/>
      <c r="CQ43" s="342" t="str">
        <f>IF('各会計、関係団体の財政状況及び健全化判断比率'!BS16="","",'各会計、関係団体の財政状況及び健全化判断比率'!BS16)</f>
        <v>湖北水源の里づくり</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79" t="s">
        <v>24</v>
      </c>
      <c r="C41" s="1180"/>
      <c r="D41" s="81"/>
      <c r="E41" s="1181" t="s">
        <v>25</v>
      </c>
      <c r="F41" s="1181"/>
      <c r="G41" s="1181"/>
      <c r="H41" s="1182"/>
      <c r="I41" s="82">
        <v>59945</v>
      </c>
      <c r="J41" s="83">
        <v>57647</v>
      </c>
      <c r="K41" s="83">
        <v>55081</v>
      </c>
      <c r="L41" s="83">
        <v>52247</v>
      </c>
      <c r="M41" s="84">
        <v>51578</v>
      </c>
    </row>
    <row r="42" spans="2:13" ht="27.75" customHeight="1">
      <c r="B42" s="1169"/>
      <c r="C42" s="1170"/>
      <c r="D42" s="85"/>
      <c r="E42" s="1173" t="s">
        <v>26</v>
      </c>
      <c r="F42" s="1173"/>
      <c r="G42" s="1173"/>
      <c r="H42" s="1174"/>
      <c r="I42" s="86">
        <v>2011</v>
      </c>
      <c r="J42" s="87">
        <v>1318</v>
      </c>
      <c r="K42" s="87">
        <v>880</v>
      </c>
      <c r="L42" s="87">
        <v>718</v>
      </c>
      <c r="M42" s="88">
        <v>578</v>
      </c>
    </row>
    <row r="43" spans="2:13" ht="27.75" customHeight="1">
      <c r="B43" s="1169"/>
      <c r="C43" s="1170"/>
      <c r="D43" s="85"/>
      <c r="E43" s="1173" t="s">
        <v>27</v>
      </c>
      <c r="F43" s="1173"/>
      <c r="G43" s="1173"/>
      <c r="H43" s="1174"/>
      <c r="I43" s="86">
        <v>40778</v>
      </c>
      <c r="J43" s="87">
        <v>38456</v>
      </c>
      <c r="K43" s="87">
        <v>33216</v>
      </c>
      <c r="L43" s="87">
        <v>36261</v>
      </c>
      <c r="M43" s="88">
        <v>34181</v>
      </c>
    </row>
    <row r="44" spans="2:13" ht="27.75" customHeight="1">
      <c r="B44" s="1169"/>
      <c r="C44" s="1170"/>
      <c r="D44" s="85"/>
      <c r="E44" s="1173" t="s">
        <v>28</v>
      </c>
      <c r="F44" s="1173"/>
      <c r="G44" s="1173"/>
      <c r="H44" s="1174"/>
      <c r="I44" s="86">
        <v>2035</v>
      </c>
      <c r="J44" s="87">
        <v>1432</v>
      </c>
      <c r="K44" s="87">
        <v>894</v>
      </c>
      <c r="L44" s="87">
        <v>668</v>
      </c>
      <c r="M44" s="88">
        <v>1828</v>
      </c>
    </row>
    <row r="45" spans="2:13" ht="27.75" customHeight="1">
      <c r="B45" s="1169"/>
      <c r="C45" s="1170"/>
      <c r="D45" s="85"/>
      <c r="E45" s="1173" t="s">
        <v>29</v>
      </c>
      <c r="F45" s="1173"/>
      <c r="G45" s="1173"/>
      <c r="H45" s="1174"/>
      <c r="I45" s="86">
        <v>9121</v>
      </c>
      <c r="J45" s="87">
        <v>8671</v>
      </c>
      <c r="K45" s="87">
        <v>8604</v>
      </c>
      <c r="L45" s="87">
        <v>8171</v>
      </c>
      <c r="M45" s="88">
        <v>7503</v>
      </c>
    </row>
    <row r="46" spans="2:13" ht="27.75" customHeight="1">
      <c r="B46" s="1169"/>
      <c r="C46" s="1170"/>
      <c r="D46" s="85"/>
      <c r="E46" s="1173" t="s">
        <v>30</v>
      </c>
      <c r="F46" s="1173"/>
      <c r="G46" s="1173"/>
      <c r="H46" s="1174"/>
      <c r="I46" s="86">
        <v>1516</v>
      </c>
      <c r="J46" s="87">
        <v>25</v>
      </c>
      <c r="K46" s="87">
        <v>19</v>
      </c>
      <c r="L46" s="87">
        <v>18</v>
      </c>
      <c r="M46" s="88">
        <v>13</v>
      </c>
    </row>
    <row r="47" spans="2:13" ht="27.75" customHeight="1">
      <c r="B47" s="1169"/>
      <c r="C47" s="1170"/>
      <c r="D47" s="85"/>
      <c r="E47" s="1173" t="s">
        <v>31</v>
      </c>
      <c r="F47" s="1173"/>
      <c r="G47" s="1173"/>
      <c r="H47" s="1174"/>
      <c r="I47" s="86" t="s">
        <v>481</v>
      </c>
      <c r="J47" s="87" t="s">
        <v>481</v>
      </c>
      <c r="K47" s="87" t="s">
        <v>481</v>
      </c>
      <c r="L47" s="87" t="s">
        <v>481</v>
      </c>
      <c r="M47" s="88" t="s">
        <v>481</v>
      </c>
    </row>
    <row r="48" spans="2:13" ht="27.75" customHeight="1">
      <c r="B48" s="1171"/>
      <c r="C48" s="1172"/>
      <c r="D48" s="85"/>
      <c r="E48" s="1173" t="s">
        <v>32</v>
      </c>
      <c r="F48" s="1173"/>
      <c r="G48" s="1173"/>
      <c r="H48" s="1174"/>
      <c r="I48" s="86" t="s">
        <v>481</v>
      </c>
      <c r="J48" s="87" t="s">
        <v>481</v>
      </c>
      <c r="K48" s="87" t="s">
        <v>481</v>
      </c>
      <c r="L48" s="87" t="s">
        <v>481</v>
      </c>
      <c r="M48" s="88" t="s">
        <v>481</v>
      </c>
    </row>
    <row r="49" spans="2:13" ht="27.75" customHeight="1">
      <c r="B49" s="1167" t="s">
        <v>33</v>
      </c>
      <c r="C49" s="1168"/>
      <c r="D49" s="89"/>
      <c r="E49" s="1173" t="s">
        <v>34</v>
      </c>
      <c r="F49" s="1173"/>
      <c r="G49" s="1173"/>
      <c r="H49" s="1174"/>
      <c r="I49" s="86">
        <v>15884</v>
      </c>
      <c r="J49" s="87">
        <v>20652</v>
      </c>
      <c r="K49" s="87">
        <v>25727</v>
      </c>
      <c r="L49" s="87">
        <v>25996</v>
      </c>
      <c r="M49" s="88">
        <v>27655</v>
      </c>
    </row>
    <row r="50" spans="2:13" ht="27.75" customHeight="1">
      <c r="B50" s="1169"/>
      <c r="C50" s="1170"/>
      <c r="D50" s="85"/>
      <c r="E50" s="1173" t="s">
        <v>35</v>
      </c>
      <c r="F50" s="1173"/>
      <c r="G50" s="1173"/>
      <c r="H50" s="1174"/>
      <c r="I50" s="86">
        <v>5908</v>
      </c>
      <c r="J50" s="87">
        <v>5954</v>
      </c>
      <c r="K50" s="87">
        <v>7960</v>
      </c>
      <c r="L50" s="87">
        <v>7913</v>
      </c>
      <c r="M50" s="88">
        <v>7618</v>
      </c>
    </row>
    <row r="51" spans="2:13" ht="27.75" customHeight="1">
      <c r="B51" s="1171"/>
      <c r="C51" s="1172"/>
      <c r="D51" s="85"/>
      <c r="E51" s="1173" t="s">
        <v>36</v>
      </c>
      <c r="F51" s="1173"/>
      <c r="G51" s="1173"/>
      <c r="H51" s="1174"/>
      <c r="I51" s="86">
        <v>72409</v>
      </c>
      <c r="J51" s="87">
        <v>73125</v>
      </c>
      <c r="K51" s="87">
        <v>73818</v>
      </c>
      <c r="L51" s="87">
        <v>74761</v>
      </c>
      <c r="M51" s="88">
        <v>78404</v>
      </c>
    </row>
    <row r="52" spans="2:13" ht="27.75" customHeight="1" thickBot="1">
      <c r="B52" s="1175" t="s">
        <v>37</v>
      </c>
      <c r="C52" s="1176"/>
      <c r="D52" s="90"/>
      <c r="E52" s="1177" t="s">
        <v>38</v>
      </c>
      <c r="F52" s="1177"/>
      <c r="G52" s="1177"/>
      <c r="H52" s="1178"/>
      <c r="I52" s="91">
        <v>21205</v>
      </c>
      <c r="J52" s="92">
        <v>7818</v>
      </c>
      <c r="K52" s="92">
        <v>-8814</v>
      </c>
      <c r="L52" s="92">
        <v>-10588</v>
      </c>
      <c r="M52" s="93">
        <v>-17997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64559</v>
      </c>
      <c r="E3" s="116"/>
      <c r="F3" s="117">
        <v>53925</v>
      </c>
      <c r="G3" s="118"/>
      <c r="H3" s="119"/>
    </row>
    <row r="4" spans="1:8">
      <c r="A4" s="120"/>
      <c r="B4" s="121"/>
      <c r="C4" s="122"/>
      <c r="D4" s="123">
        <v>36245</v>
      </c>
      <c r="E4" s="124"/>
      <c r="F4" s="125">
        <v>34260</v>
      </c>
      <c r="G4" s="126"/>
      <c r="H4" s="127"/>
    </row>
    <row r="5" spans="1:8">
      <c r="A5" s="108" t="s">
        <v>514</v>
      </c>
      <c r="B5" s="113"/>
      <c r="C5" s="114"/>
      <c r="D5" s="115">
        <v>70177</v>
      </c>
      <c r="E5" s="116"/>
      <c r="F5" s="117">
        <v>51263</v>
      </c>
      <c r="G5" s="118"/>
      <c r="H5" s="119"/>
    </row>
    <row r="6" spans="1:8">
      <c r="A6" s="120"/>
      <c r="B6" s="121"/>
      <c r="C6" s="122"/>
      <c r="D6" s="123">
        <v>44405</v>
      </c>
      <c r="E6" s="124"/>
      <c r="F6" s="125">
        <v>29061</v>
      </c>
      <c r="G6" s="126"/>
      <c r="H6" s="127"/>
    </row>
    <row r="7" spans="1:8">
      <c r="A7" s="108" t="s">
        <v>515</v>
      </c>
      <c r="B7" s="113"/>
      <c r="C7" s="114"/>
      <c r="D7" s="115">
        <v>33884</v>
      </c>
      <c r="E7" s="116"/>
      <c r="F7" s="117">
        <v>50671</v>
      </c>
      <c r="G7" s="118"/>
      <c r="H7" s="119"/>
    </row>
    <row r="8" spans="1:8">
      <c r="A8" s="120"/>
      <c r="B8" s="121"/>
      <c r="C8" s="122"/>
      <c r="D8" s="123">
        <v>22527</v>
      </c>
      <c r="E8" s="124"/>
      <c r="F8" s="125">
        <v>30499</v>
      </c>
      <c r="G8" s="126"/>
      <c r="H8" s="127"/>
    </row>
    <row r="9" spans="1:8">
      <c r="A9" s="108" t="s">
        <v>516</v>
      </c>
      <c r="B9" s="113"/>
      <c r="C9" s="114"/>
      <c r="D9" s="115">
        <v>71642</v>
      </c>
      <c r="E9" s="116"/>
      <c r="F9" s="117">
        <v>57996</v>
      </c>
      <c r="G9" s="118"/>
      <c r="H9" s="119"/>
    </row>
    <row r="10" spans="1:8">
      <c r="A10" s="120"/>
      <c r="B10" s="121"/>
      <c r="C10" s="122"/>
      <c r="D10" s="123">
        <v>46330</v>
      </c>
      <c r="E10" s="124"/>
      <c r="F10" s="125">
        <v>32288</v>
      </c>
      <c r="G10" s="126"/>
      <c r="H10" s="127"/>
    </row>
    <row r="11" spans="1:8">
      <c r="A11" s="108" t="s">
        <v>517</v>
      </c>
      <c r="B11" s="113"/>
      <c r="C11" s="114"/>
      <c r="D11" s="115">
        <v>86791</v>
      </c>
      <c r="E11" s="116"/>
      <c r="F11" s="117">
        <v>64620</v>
      </c>
      <c r="G11" s="118"/>
      <c r="H11" s="119"/>
    </row>
    <row r="12" spans="1:8">
      <c r="A12" s="120"/>
      <c r="B12" s="121"/>
      <c r="C12" s="128"/>
      <c r="D12" s="123">
        <v>49547</v>
      </c>
      <c r="E12" s="124"/>
      <c r="F12" s="125">
        <v>37260</v>
      </c>
      <c r="G12" s="126"/>
      <c r="H12" s="127"/>
    </row>
    <row r="13" spans="1:8">
      <c r="A13" s="108"/>
      <c r="B13" s="113"/>
      <c r="C13" s="129"/>
      <c r="D13" s="130">
        <v>65411</v>
      </c>
      <c r="E13" s="131"/>
      <c r="F13" s="132">
        <v>55695</v>
      </c>
      <c r="G13" s="133"/>
      <c r="H13" s="119"/>
    </row>
    <row r="14" spans="1:8">
      <c r="A14" s="120"/>
      <c r="B14" s="121"/>
      <c r="C14" s="122"/>
      <c r="D14" s="123">
        <v>39811</v>
      </c>
      <c r="E14" s="124"/>
      <c r="F14" s="125">
        <v>32674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6.68</v>
      </c>
      <c r="C19" s="134">
        <f>ROUND(VALUE(SUBSTITUTE(実質収支比率等に係る経年分析!G$48,"▲","-")),2)</f>
        <v>1.44</v>
      </c>
      <c r="D19" s="134">
        <f>ROUND(VALUE(SUBSTITUTE(実質収支比率等に係る経年分析!H$48,"▲","-")),2)</f>
        <v>1.46</v>
      </c>
      <c r="E19" s="134">
        <f>ROUND(VALUE(SUBSTITUTE(実質収支比率等に係る経年分析!I$48,"▲","-")),2)</f>
        <v>0.94</v>
      </c>
      <c r="F19" s="134">
        <f>ROUND(VALUE(SUBSTITUTE(実質収支比率等に係る経年分析!J$48,"▲","-")),2)</f>
        <v>1.24</v>
      </c>
    </row>
    <row r="20" spans="1:11">
      <c r="A20" s="134" t="s">
        <v>43</v>
      </c>
      <c r="B20" s="134">
        <f>ROUND(VALUE(SUBSTITUTE(実質収支比率等に係る経年分析!F$47,"▲","-")),2)</f>
        <v>18.96</v>
      </c>
      <c r="C20" s="134">
        <f>ROUND(VALUE(SUBSTITUTE(実質収支比率等に係る経年分析!G$47,"▲","-")),2)</f>
        <v>16.11</v>
      </c>
      <c r="D20" s="134">
        <f>ROUND(VALUE(SUBSTITUTE(実質収支比率等に係る経年分析!H$47,"▲","-")),2)</f>
        <v>15.77</v>
      </c>
      <c r="E20" s="134">
        <f>ROUND(VALUE(SUBSTITUTE(実質収支比率等に係る経年分析!I$47,"▲","-")),2)</f>
        <v>15.98</v>
      </c>
      <c r="F20" s="134">
        <f>ROUND(VALUE(SUBSTITUTE(実質収支比率等に係る経年分析!J$47,"▲","-")),2)</f>
        <v>15.99</v>
      </c>
    </row>
    <row r="21" spans="1:11">
      <c r="A21" s="134" t="s">
        <v>44</v>
      </c>
      <c r="B21" s="134">
        <f>IF(ISNUMBER(VALUE(SUBSTITUTE(実質収支比率等に係る経年分析!F$49,"▲","-"))),ROUND(VALUE(SUBSTITUTE(実質収支比率等に係る経年分析!F$49,"▲","-")),2),NA())</f>
        <v>1.51</v>
      </c>
      <c r="C21" s="134">
        <f>IF(ISNUMBER(VALUE(SUBSTITUTE(実質収支比率等に係る経年分析!G$49,"▲","-"))),ROUND(VALUE(SUBSTITUTE(実質収支比率等に係る経年分析!G$49,"▲","-")),2),NA())</f>
        <v>-1.94</v>
      </c>
      <c r="D21" s="134">
        <f>IF(ISNUMBER(VALUE(SUBSTITUTE(実質収支比率等に係る経年分析!H$49,"▲","-"))),ROUND(VALUE(SUBSTITUTE(実質収支比率等に係る経年分析!H$49,"▲","-")),2),NA())</f>
        <v>7.0000000000000007E-2</v>
      </c>
      <c r="E21" s="134">
        <f>IF(ISNUMBER(VALUE(SUBSTITUTE(実質収支比率等に係る経年分析!I$49,"▲","-"))),ROUND(VALUE(SUBSTITUTE(実質収支比率等に係る経年分析!I$49,"▲","-")),2),NA())</f>
        <v>8.75</v>
      </c>
      <c r="F21" s="134">
        <f>IF(ISNUMBER(VALUE(SUBSTITUTE(実質収支比率等に係る経年分析!J$49,"▲","-"))),ROUND(VALUE(SUBSTITUTE(実質収支比率等に係る経年分析!J$49,"▲","-")),2),NA())</f>
        <v>7.78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0.61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1.56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0.15</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長浜市農業集落排水事業特別会計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長浜市簡易水道事業特別会計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0.32</v>
      </c>
    </row>
    <row r="33" spans="1:16">
      <c r="A33" s="135" t="str">
        <f>IF(連結実質赤字比率に係る赤字・黒字の構成分析!C$37="",NA(),連結実質赤字比率に係る赤字・黒字の構成分析!C$37)</f>
        <v>長浜市老人保健施設事業会計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0.57999999999999996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0.56999999999999995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1.24</v>
      </c>
    </row>
    <row r="35" spans="1:16">
      <c r="A35" s="135" t="str">
        <f>IF(連結実質赤字比率に係る赤字・黒字の構成分析!C$35="",NA(),連結実質赤字比率に係る赤字・黒字の構成分析!C$35)</f>
        <v>長浜市水道事業会計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2.2799999999999998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2.2799999999999998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2.06</v>
      </c>
    </row>
    <row r="36" spans="1:16">
      <c r="A36" s="135" t="str">
        <f>IF(連結実質赤字比率に係る赤字・黒字の構成分析!C$34="",NA(),連結実質赤字比率に係る赤字・黒字の構成分析!C$34)</f>
        <v>長浜市病院事業会計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23.63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25.7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6598</v>
      </c>
      <c r="E42" s="136"/>
      <c r="F42" s="136"/>
      <c r="G42" s="136">
        <f>'実質公債費比率（分子）の構造'!L$52</f>
        <v>6474</v>
      </c>
      <c r="H42" s="136"/>
      <c r="I42" s="136"/>
      <c r="J42" s="136">
        <f>'実質公債費比率（分子）の構造'!M$52</f>
        <v>6700</v>
      </c>
      <c r="K42" s="136"/>
      <c r="L42" s="136"/>
      <c r="M42" s="136">
        <f>'実質公債費比率（分子）の構造'!N$52</f>
        <v>6705</v>
      </c>
      <c r="N42" s="136"/>
      <c r="O42" s="136"/>
      <c r="P42" s="136">
        <f>'実質公債費比率（分子）の構造'!O$52</f>
        <v>6653</v>
      </c>
    </row>
    <row r="43" spans="1:16">
      <c r="A43" s="136" t="s">
        <v>52</v>
      </c>
      <c r="B43" s="136">
        <f>'実質公債費比率（分子）の構造'!K$51</f>
        <v>0</v>
      </c>
      <c r="C43" s="136"/>
      <c r="D43" s="136"/>
      <c r="E43" s="136">
        <f>'実質公債費比率（分子）の構造'!L$51</f>
        <v>5</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306</v>
      </c>
      <c r="C44" s="136"/>
      <c r="D44" s="136"/>
      <c r="E44" s="136">
        <f>'実質公債費比率（分子）の構造'!L$50</f>
        <v>299</v>
      </c>
      <c r="F44" s="136"/>
      <c r="G44" s="136"/>
      <c r="H44" s="136">
        <f>'実質公債費比率（分子）の構造'!M$50</f>
        <v>214</v>
      </c>
      <c r="I44" s="136"/>
      <c r="J44" s="136"/>
      <c r="K44" s="136">
        <f>'実質公債費比率（分子）の構造'!N$50</f>
        <v>452</v>
      </c>
      <c r="L44" s="136"/>
      <c r="M44" s="136"/>
      <c r="N44" s="136">
        <f>'実質公債費比率（分子）の構造'!O$50</f>
        <v>696</v>
      </c>
      <c r="O44" s="136"/>
      <c r="P44" s="136"/>
    </row>
    <row r="45" spans="1:16">
      <c r="A45" s="136" t="s">
        <v>54</v>
      </c>
      <c r="B45" s="136">
        <f>'実質公債費比率（分子）の構造'!K$49</f>
        <v>546</v>
      </c>
      <c r="C45" s="136"/>
      <c r="D45" s="136"/>
      <c r="E45" s="136">
        <f>'実質公債費比率（分子）の構造'!L$49</f>
        <v>609</v>
      </c>
      <c r="F45" s="136"/>
      <c r="G45" s="136"/>
      <c r="H45" s="136">
        <f>'実質公債費比率（分子）の構造'!M$49</f>
        <v>554</v>
      </c>
      <c r="I45" s="136"/>
      <c r="J45" s="136"/>
      <c r="K45" s="136">
        <f>'実質公債費比率（分子）の構造'!N$49</f>
        <v>372</v>
      </c>
      <c r="L45" s="136"/>
      <c r="M45" s="136"/>
      <c r="N45" s="136">
        <f>'実質公債費比率（分子）の構造'!O$49</f>
        <v>432</v>
      </c>
      <c r="O45" s="136"/>
      <c r="P45" s="136"/>
    </row>
    <row r="46" spans="1:16">
      <c r="A46" s="136" t="s">
        <v>55</v>
      </c>
      <c r="B46" s="136">
        <f>'実質公債費比率（分子）の構造'!K$48</f>
        <v>2564</v>
      </c>
      <c r="C46" s="136"/>
      <c r="D46" s="136"/>
      <c r="E46" s="136">
        <f>'実質公債費比率（分子）の構造'!L$48</f>
        <v>2348</v>
      </c>
      <c r="F46" s="136"/>
      <c r="G46" s="136"/>
      <c r="H46" s="136">
        <f>'実質公債費比率（分子）の構造'!M$48</f>
        <v>2823</v>
      </c>
      <c r="I46" s="136"/>
      <c r="J46" s="136"/>
      <c r="K46" s="136">
        <f>'実質公債費比率（分子）の構造'!N$48</f>
        <v>2783</v>
      </c>
      <c r="L46" s="136"/>
      <c r="M46" s="136"/>
      <c r="N46" s="136">
        <f>'実質公債費比率（分子）の構造'!O$48</f>
        <v>2774</v>
      </c>
      <c r="O46" s="136"/>
      <c r="P46" s="136"/>
    </row>
    <row r="47" spans="1:16">
      <c r="A47" s="136" t="s">
        <v>56</v>
      </c>
      <c r="B47" s="136">
        <f>'実質公債費比率（分子）の構造'!K$47</f>
        <v>30</v>
      </c>
      <c r="C47" s="136"/>
      <c r="D47" s="136"/>
      <c r="E47" s="136">
        <f>'実質公債費比率（分子）の構造'!L$47</f>
        <v>30</v>
      </c>
      <c r="F47" s="136"/>
      <c r="G47" s="136"/>
      <c r="H47" s="136">
        <f>'実質公債費比率（分子）の構造'!M$47</f>
        <v>30</v>
      </c>
      <c r="I47" s="136"/>
      <c r="J47" s="136"/>
      <c r="K47" s="136">
        <f>'実質公債費比率（分子）の構造'!N$47</f>
        <v>62</v>
      </c>
      <c r="L47" s="136"/>
      <c r="M47" s="136"/>
      <c r="N47" s="136">
        <f>'実質公債費比率（分子）の構造'!O$47</f>
        <v>48</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7379</v>
      </c>
      <c r="C49" s="136"/>
      <c r="D49" s="136"/>
      <c r="E49" s="136">
        <f>'実質公債費比率（分子）の構造'!L$45</f>
        <v>7029</v>
      </c>
      <c r="F49" s="136"/>
      <c r="G49" s="136"/>
      <c r="H49" s="136">
        <f>'実質公債費比率（分子）の構造'!M$45</f>
        <v>6780</v>
      </c>
      <c r="I49" s="136"/>
      <c r="J49" s="136"/>
      <c r="K49" s="136">
        <f>'実質公債費比率（分子）の構造'!N$45</f>
        <v>6296</v>
      </c>
      <c r="L49" s="136"/>
      <c r="M49" s="136"/>
      <c r="N49" s="136">
        <f>'実質公債費比率（分子）の構造'!O$45</f>
        <v>6021</v>
      </c>
      <c r="O49" s="136"/>
      <c r="P49" s="136"/>
    </row>
    <row r="50" spans="1:16">
      <c r="A50" s="136" t="s">
        <v>59</v>
      </c>
      <c r="B50" s="136" t="e">
        <f>NA()</f>
        <v>#N/A</v>
      </c>
      <c r="C50" s="136">
        <f>IF(ISNUMBER('実質公債費比率（分子）の構造'!K$53),'実質公債費比率（分子）の構造'!K$53,NA())</f>
        <v>4227</v>
      </c>
      <c r="D50" s="136" t="e">
        <f>NA()</f>
        <v>#N/A</v>
      </c>
      <c r="E50" s="136" t="e">
        <f>NA()</f>
        <v>#N/A</v>
      </c>
      <c r="F50" s="136">
        <f>IF(ISNUMBER('実質公債費比率（分子）の構造'!L$53),'実質公債費比率（分子）の構造'!L$53,NA())</f>
        <v>3846</v>
      </c>
      <c r="G50" s="136" t="e">
        <f>NA()</f>
        <v>#N/A</v>
      </c>
      <c r="H50" s="136" t="e">
        <f>NA()</f>
        <v>#N/A</v>
      </c>
      <c r="I50" s="136">
        <f>IF(ISNUMBER('実質公債費比率（分子）の構造'!M$53),'実質公債費比率（分子）の構造'!M$53,NA())</f>
        <v>3701</v>
      </c>
      <c r="J50" s="136" t="e">
        <f>NA()</f>
        <v>#N/A</v>
      </c>
      <c r="K50" s="136" t="e">
        <f>NA()</f>
        <v>#N/A</v>
      </c>
      <c r="L50" s="136">
        <f>IF(ISNUMBER('実質公債費比率（分子）の構造'!N$53),'実質公債費比率（分子）の構造'!N$53,NA())</f>
        <v>3260</v>
      </c>
      <c r="M50" s="136" t="e">
        <f>NA()</f>
        <v>#N/A</v>
      </c>
      <c r="N50" s="136" t="e">
        <f>NA()</f>
        <v>#N/A</v>
      </c>
      <c r="O50" s="136">
        <f>IF(ISNUMBER('実質公債費比率（分子）の構造'!O$53),'実質公債費比率（分子）の構造'!O$53,NA())</f>
        <v>3318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72409</v>
      </c>
      <c r="E56" s="135"/>
      <c r="F56" s="135"/>
      <c r="G56" s="135">
        <f>'将来負担比率（分子）の構造'!J$51</f>
        <v>73125</v>
      </c>
      <c r="H56" s="135"/>
      <c r="I56" s="135"/>
      <c r="J56" s="135">
        <f>'将来負担比率（分子）の構造'!K$51</f>
        <v>73818</v>
      </c>
      <c r="K56" s="135"/>
      <c r="L56" s="135"/>
      <c r="M56" s="135">
        <f>'将来負担比率（分子）の構造'!L$51</f>
        <v>74761</v>
      </c>
      <c r="N56" s="135"/>
      <c r="O56" s="135"/>
      <c r="P56" s="135">
        <f>'将来負担比率（分子）の構造'!M$51</f>
        <v>78404</v>
      </c>
    </row>
    <row r="57" spans="1:16">
      <c r="A57" s="135" t="s">
        <v>35</v>
      </c>
      <c r="B57" s="135"/>
      <c r="C57" s="135"/>
      <c r="D57" s="135">
        <f>'将来負担比率（分子）の構造'!I$50</f>
        <v>5908</v>
      </c>
      <c r="E57" s="135"/>
      <c r="F57" s="135"/>
      <c r="G57" s="135">
        <f>'将来負担比率（分子）の構造'!J$50</f>
        <v>5954</v>
      </c>
      <c r="H57" s="135"/>
      <c r="I57" s="135"/>
      <c r="J57" s="135">
        <f>'将来負担比率（分子）の構造'!K$50</f>
        <v>7960</v>
      </c>
      <c r="K57" s="135"/>
      <c r="L57" s="135"/>
      <c r="M57" s="135">
        <f>'将来負担比率（分子）の構造'!L$50</f>
        <v>7913</v>
      </c>
      <c r="N57" s="135"/>
      <c r="O57" s="135"/>
      <c r="P57" s="135">
        <f>'将来負担比率（分子）の構造'!M$50</f>
        <v>7618</v>
      </c>
    </row>
    <row r="58" spans="1:16">
      <c r="A58" s="135" t="s">
        <v>34</v>
      </c>
      <c r="B58" s="135"/>
      <c r="C58" s="135"/>
      <c r="D58" s="135">
        <f>'将来負担比率（分子）の構造'!I$49</f>
        <v>15884</v>
      </c>
      <c r="E58" s="135"/>
      <c r="F58" s="135"/>
      <c r="G58" s="135">
        <f>'将来負担比率（分子）の構造'!J$49</f>
        <v>20652</v>
      </c>
      <c r="H58" s="135"/>
      <c r="I58" s="135"/>
      <c r="J58" s="135">
        <f>'将来負担比率（分子）の構造'!K$49</f>
        <v>25727</v>
      </c>
      <c r="K58" s="135"/>
      <c r="L58" s="135"/>
      <c r="M58" s="135">
        <f>'将来負担比率（分子）の構造'!L$49</f>
        <v>25996</v>
      </c>
      <c r="N58" s="135"/>
      <c r="O58" s="135"/>
      <c r="P58" s="135">
        <f>'将来負担比率（分子）の構造'!M$49</f>
        <v>27655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1516</v>
      </c>
      <c r="C61" s="135"/>
      <c r="D61" s="135"/>
      <c r="E61" s="135">
        <f>'将来負担比率（分子）の構造'!J$46</f>
        <v>25</v>
      </c>
      <c r="F61" s="135"/>
      <c r="G61" s="135"/>
      <c r="H61" s="135">
        <f>'将来負担比率（分子）の構造'!K$46</f>
        <v>19</v>
      </c>
      <c r="I61" s="135"/>
      <c r="J61" s="135"/>
      <c r="K61" s="135">
        <f>'将来負担比率（分子）の構造'!L$46</f>
        <v>18</v>
      </c>
      <c r="L61" s="135"/>
      <c r="M61" s="135"/>
      <c r="N61" s="135">
        <f>'将来負担比率（分子）の構造'!M$46</f>
        <v>13</v>
      </c>
      <c r="O61" s="135"/>
      <c r="P61" s="135"/>
    </row>
    <row r="62" spans="1:16">
      <c r="A62" s="135" t="s">
        <v>29</v>
      </c>
      <c r="B62" s="135">
        <f>'将来負担比率（分子）の構造'!I$45</f>
        <v>9121</v>
      </c>
      <c r="C62" s="135"/>
      <c r="D62" s="135"/>
      <c r="E62" s="135">
        <f>'将来負担比率（分子）の構造'!J$45</f>
        <v>8671</v>
      </c>
      <c r="F62" s="135"/>
      <c r="G62" s="135"/>
      <c r="H62" s="135">
        <f>'将来負担比率（分子）の構造'!K$45</f>
        <v>8604</v>
      </c>
      <c r="I62" s="135"/>
      <c r="J62" s="135"/>
      <c r="K62" s="135">
        <f>'将来負担比率（分子）の構造'!L$45</f>
        <v>8171</v>
      </c>
      <c r="L62" s="135"/>
      <c r="M62" s="135"/>
      <c r="N62" s="135">
        <f>'将来負担比率（分子）の構造'!M$45</f>
        <v>7503</v>
      </c>
      <c r="O62" s="135"/>
      <c r="P62" s="135"/>
    </row>
    <row r="63" spans="1:16">
      <c r="A63" s="135" t="s">
        <v>28</v>
      </c>
      <c r="B63" s="135">
        <f>'将来負担比率（分子）の構造'!I$44</f>
        <v>2035</v>
      </c>
      <c r="C63" s="135"/>
      <c r="D63" s="135"/>
      <c r="E63" s="135">
        <f>'将来負担比率（分子）の構造'!J$44</f>
        <v>1432</v>
      </c>
      <c r="F63" s="135"/>
      <c r="G63" s="135"/>
      <c r="H63" s="135">
        <f>'将来負担比率（分子）の構造'!K$44</f>
        <v>894</v>
      </c>
      <c r="I63" s="135"/>
      <c r="J63" s="135"/>
      <c r="K63" s="135">
        <f>'将来負担比率（分子）の構造'!L$44</f>
        <v>668</v>
      </c>
      <c r="L63" s="135"/>
      <c r="M63" s="135"/>
      <c r="N63" s="135">
        <f>'将来負担比率（分子）の構造'!M$44</f>
        <v>1828</v>
      </c>
      <c r="O63" s="135"/>
      <c r="P63" s="135"/>
    </row>
    <row r="64" spans="1:16">
      <c r="A64" s="135" t="s">
        <v>27</v>
      </c>
      <c r="B64" s="135">
        <f>'将来負担比率（分子）の構造'!I$43</f>
        <v>40778</v>
      </c>
      <c r="C64" s="135"/>
      <c r="D64" s="135"/>
      <c r="E64" s="135">
        <f>'将来負担比率（分子）の構造'!J$43</f>
        <v>38456</v>
      </c>
      <c r="F64" s="135"/>
      <c r="G64" s="135"/>
      <c r="H64" s="135">
        <f>'将来負担比率（分子）の構造'!K$43</f>
        <v>33216</v>
      </c>
      <c r="I64" s="135"/>
      <c r="J64" s="135"/>
      <c r="K64" s="135">
        <f>'将来負担比率（分子）の構造'!L$43</f>
        <v>36261</v>
      </c>
      <c r="L64" s="135"/>
      <c r="M64" s="135"/>
      <c r="N64" s="135">
        <f>'将来負担比率（分子）の構造'!M$43</f>
        <v>34181</v>
      </c>
      <c r="O64" s="135"/>
      <c r="P64" s="135"/>
    </row>
    <row r="65" spans="1:16">
      <c r="A65" s="135" t="s">
        <v>26</v>
      </c>
      <c r="B65" s="135">
        <f>'将来負担比率（分子）の構造'!I$42</f>
        <v>2011</v>
      </c>
      <c r="C65" s="135"/>
      <c r="D65" s="135"/>
      <c r="E65" s="135">
        <f>'将来負担比率（分子）の構造'!J$42</f>
        <v>1318</v>
      </c>
      <c r="F65" s="135"/>
      <c r="G65" s="135"/>
      <c r="H65" s="135">
        <f>'将来負担比率（分子）の構造'!K$42</f>
        <v>880</v>
      </c>
      <c r="I65" s="135"/>
      <c r="J65" s="135"/>
      <c r="K65" s="135">
        <f>'将来負担比率（分子）の構造'!L$42</f>
        <v>718</v>
      </c>
      <c r="L65" s="135"/>
      <c r="M65" s="135"/>
      <c r="N65" s="135">
        <f>'将来負担比率（分子）の構造'!M$42</f>
        <v>578</v>
      </c>
      <c r="O65" s="135"/>
      <c r="P65" s="135"/>
    </row>
    <row r="66" spans="1:16">
      <c r="A66" s="135" t="s">
        <v>25</v>
      </c>
      <c r="B66" s="135">
        <f>'将来負担比率（分子）の構造'!I$41</f>
        <v>59945</v>
      </c>
      <c r="C66" s="135"/>
      <c r="D66" s="135"/>
      <c r="E66" s="135">
        <f>'将来負担比率（分子）の構造'!J$41</f>
        <v>57647</v>
      </c>
      <c r="F66" s="135"/>
      <c r="G66" s="135"/>
      <c r="H66" s="135">
        <f>'将来負担比率（分子）の構造'!K$41</f>
        <v>55081</v>
      </c>
      <c r="I66" s="135"/>
      <c r="J66" s="135"/>
      <c r="K66" s="135">
        <f>'将来負担比率（分子）の構造'!L$41</f>
        <v>52247</v>
      </c>
      <c r="L66" s="135"/>
      <c r="M66" s="135"/>
      <c r="N66" s="135">
        <f>'将来負担比率（分子）の構造'!M$41</f>
        <v>51578</v>
      </c>
      <c r="O66" s="135"/>
      <c r="P66" s="135"/>
    </row>
    <row r="67" spans="1:16">
      <c r="A67" s="135" t="s">
        <v>63</v>
      </c>
      <c r="B67" s="135" t="e">
        <f>NA()</f>
        <v>#N/A</v>
      </c>
      <c r="C67" s="135">
        <f>IF(ISNUMBER('将来負担比率（分子）の構造'!I$52), IF('将来負担比率（分子）の構造'!I$52 &lt; 0, 0, '将来負担比率（分子）の構造'!I$52), NA())</f>
        <v>21205</v>
      </c>
      <c r="D67" s="135" t="e">
        <f>NA()</f>
        <v>#N/A</v>
      </c>
      <c r="E67" s="135" t="e">
        <f>NA()</f>
        <v>#N/A</v>
      </c>
      <c r="F67" s="135">
        <f>IF(ISNUMBER('将来負担比率（分子）の構造'!J$52), IF('将来負担比率（分子）の構造'!J$52 &lt; 0, 0, '将来負担比率（分子）の構造'!J$52), NA())</f>
        <v>7818</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17093313</v>
      </c>
      <c r="S5" s="637"/>
      <c r="T5" s="637"/>
      <c r="U5" s="637"/>
      <c r="V5" s="637"/>
      <c r="W5" s="637"/>
      <c r="X5" s="637"/>
      <c r="Y5" s="684"/>
      <c r="Z5" s="697">
        <v>28.1</v>
      </c>
      <c r="AA5" s="697"/>
      <c r="AB5" s="697"/>
      <c r="AC5" s="697"/>
      <c r="AD5" s="698">
        <v>16390297</v>
      </c>
      <c r="AE5" s="698"/>
      <c r="AF5" s="698"/>
      <c r="AG5" s="698"/>
      <c r="AH5" s="698"/>
      <c r="AI5" s="698"/>
      <c r="AJ5" s="698"/>
      <c r="AK5" s="698"/>
      <c r="AL5" s="685">
        <v>48.9</v>
      </c>
      <c r="AM5" s="654"/>
      <c r="AN5" s="654"/>
      <c r="AO5" s="686"/>
      <c r="AP5" s="673" t="s">
        <v>207</v>
      </c>
      <c r="AQ5" s="674"/>
      <c r="AR5" s="674"/>
      <c r="AS5" s="674"/>
      <c r="AT5" s="674"/>
      <c r="AU5" s="674"/>
      <c r="AV5" s="674"/>
      <c r="AW5" s="674"/>
      <c r="AX5" s="674"/>
      <c r="AY5" s="674"/>
      <c r="AZ5" s="674"/>
      <c r="BA5" s="674"/>
      <c r="BB5" s="674"/>
      <c r="BC5" s="674"/>
      <c r="BD5" s="674"/>
      <c r="BE5" s="674"/>
      <c r="BF5" s="675"/>
      <c r="BG5" s="586">
        <v>16346032</v>
      </c>
      <c r="BH5" s="587"/>
      <c r="BI5" s="587"/>
      <c r="BJ5" s="587"/>
      <c r="BK5" s="587"/>
      <c r="BL5" s="587"/>
      <c r="BM5" s="587"/>
      <c r="BN5" s="588"/>
      <c r="BO5" s="639">
        <v>95.6</v>
      </c>
      <c r="BP5" s="639"/>
      <c r="BQ5" s="639"/>
      <c r="BR5" s="639"/>
      <c r="BS5" s="640">
        <v>157879</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450042</v>
      </c>
      <c r="S6" s="587"/>
      <c r="T6" s="587"/>
      <c r="U6" s="587"/>
      <c r="V6" s="587"/>
      <c r="W6" s="587"/>
      <c r="X6" s="587"/>
      <c r="Y6" s="588"/>
      <c r="Z6" s="639">
        <v>0.7</v>
      </c>
      <c r="AA6" s="639"/>
      <c r="AB6" s="639"/>
      <c r="AC6" s="639"/>
      <c r="AD6" s="640">
        <v>450042</v>
      </c>
      <c r="AE6" s="640"/>
      <c r="AF6" s="640"/>
      <c r="AG6" s="640"/>
      <c r="AH6" s="640"/>
      <c r="AI6" s="640"/>
      <c r="AJ6" s="640"/>
      <c r="AK6" s="640"/>
      <c r="AL6" s="609">
        <v>1.3</v>
      </c>
      <c r="AM6" s="641"/>
      <c r="AN6" s="641"/>
      <c r="AO6" s="642"/>
      <c r="AP6" s="583" t="s">
        <v>212</v>
      </c>
      <c r="AQ6" s="584"/>
      <c r="AR6" s="584"/>
      <c r="AS6" s="584"/>
      <c r="AT6" s="584"/>
      <c r="AU6" s="584"/>
      <c r="AV6" s="584"/>
      <c r="AW6" s="584"/>
      <c r="AX6" s="584"/>
      <c r="AY6" s="584"/>
      <c r="AZ6" s="584"/>
      <c r="BA6" s="584"/>
      <c r="BB6" s="584"/>
      <c r="BC6" s="584"/>
      <c r="BD6" s="584"/>
      <c r="BE6" s="584"/>
      <c r="BF6" s="585"/>
      <c r="BG6" s="586">
        <v>16346032</v>
      </c>
      <c r="BH6" s="587"/>
      <c r="BI6" s="587"/>
      <c r="BJ6" s="587"/>
      <c r="BK6" s="587"/>
      <c r="BL6" s="587"/>
      <c r="BM6" s="587"/>
      <c r="BN6" s="588"/>
      <c r="BO6" s="639">
        <v>95.6</v>
      </c>
      <c r="BP6" s="639"/>
      <c r="BQ6" s="639"/>
      <c r="BR6" s="639"/>
      <c r="BS6" s="640">
        <v>157879</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282219</v>
      </c>
      <c r="CS6" s="587"/>
      <c r="CT6" s="587"/>
      <c r="CU6" s="587"/>
      <c r="CV6" s="587"/>
      <c r="CW6" s="587"/>
      <c r="CX6" s="587"/>
      <c r="CY6" s="588"/>
      <c r="CZ6" s="639">
        <v>0.5</v>
      </c>
      <c r="DA6" s="639"/>
      <c r="DB6" s="639"/>
      <c r="DC6" s="639"/>
      <c r="DD6" s="592" t="s">
        <v>214</v>
      </c>
      <c r="DE6" s="587"/>
      <c r="DF6" s="587"/>
      <c r="DG6" s="587"/>
      <c r="DH6" s="587"/>
      <c r="DI6" s="587"/>
      <c r="DJ6" s="587"/>
      <c r="DK6" s="587"/>
      <c r="DL6" s="587"/>
      <c r="DM6" s="587"/>
      <c r="DN6" s="587"/>
      <c r="DO6" s="587"/>
      <c r="DP6" s="588"/>
      <c r="DQ6" s="592">
        <v>282169</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33373</v>
      </c>
      <c r="S7" s="587"/>
      <c r="T7" s="587"/>
      <c r="U7" s="587"/>
      <c r="V7" s="587"/>
      <c r="W7" s="587"/>
      <c r="X7" s="587"/>
      <c r="Y7" s="588"/>
      <c r="Z7" s="639">
        <v>0.1</v>
      </c>
      <c r="AA7" s="639"/>
      <c r="AB7" s="639"/>
      <c r="AC7" s="639"/>
      <c r="AD7" s="640">
        <v>33373</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6906060</v>
      </c>
      <c r="BH7" s="587"/>
      <c r="BI7" s="587"/>
      <c r="BJ7" s="587"/>
      <c r="BK7" s="587"/>
      <c r="BL7" s="587"/>
      <c r="BM7" s="587"/>
      <c r="BN7" s="588"/>
      <c r="BO7" s="639">
        <v>40.4</v>
      </c>
      <c r="BP7" s="639"/>
      <c r="BQ7" s="639"/>
      <c r="BR7" s="639"/>
      <c r="BS7" s="640">
        <v>157879</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9927946</v>
      </c>
      <c r="CS7" s="587"/>
      <c r="CT7" s="587"/>
      <c r="CU7" s="587"/>
      <c r="CV7" s="587"/>
      <c r="CW7" s="587"/>
      <c r="CX7" s="587"/>
      <c r="CY7" s="588"/>
      <c r="CZ7" s="639">
        <v>17</v>
      </c>
      <c r="DA7" s="639"/>
      <c r="DB7" s="639"/>
      <c r="DC7" s="639"/>
      <c r="DD7" s="592">
        <v>3492279</v>
      </c>
      <c r="DE7" s="587"/>
      <c r="DF7" s="587"/>
      <c r="DG7" s="587"/>
      <c r="DH7" s="587"/>
      <c r="DI7" s="587"/>
      <c r="DJ7" s="587"/>
      <c r="DK7" s="587"/>
      <c r="DL7" s="587"/>
      <c r="DM7" s="587"/>
      <c r="DN7" s="587"/>
      <c r="DO7" s="587"/>
      <c r="DP7" s="588"/>
      <c r="DQ7" s="592">
        <v>6592102</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55320</v>
      </c>
      <c r="S8" s="587"/>
      <c r="T8" s="587"/>
      <c r="U8" s="587"/>
      <c r="V8" s="587"/>
      <c r="W8" s="587"/>
      <c r="X8" s="587"/>
      <c r="Y8" s="588"/>
      <c r="Z8" s="639">
        <v>0.1</v>
      </c>
      <c r="AA8" s="639"/>
      <c r="AB8" s="639"/>
      <c r="AC8" s="639"/>
      <c r="AD8" s="640">
        <v>55320</v>
      </c>
      <c r="AE8" s="640"/>
      <c r="AF8" s="640"/>
      <c r="AG8" s="640"/>
      <c r="AH8" s="640"/>
      <c r="AI8" s="640"/>
      <c r="AJ8" s="640"/>
      <c r="AK8" s="640"/>
      <c r="AL8" s="609">
        <v>0.2</v>
      </c>
      <c r="AM8" s="641"/>
      <c r="AN8" s="641"/>
      <c r="AO8" s="642"/>
      <c r="AP8" s="583" t="s">
        <v>219</v>
      </c>
      <c r="AQ8" s="584"/>
      <c r="AR8" s="584"/>
      <c r="AS8" s="584"/>
      <c r="AT8" s="584"/>
      <c r="AU8" s="584"/>
      <c r="AV8" s="584"/>
      <c r="AW8" s="584"/>
      <c r="AX8" s="584"/>
      <c r="AY8" s="584"/>
      <c r="AZ8" s="584"/>
      <c r="BA8" s="584"/>
      <c r="BB8" s="584"/>
      <c r="BC8" s="584"/>
      <c r="BD8" s="584"/>
      <c r="BE8" s="584"/>
      <c r="BF8" s="585"/>
      <c r="BG8" s="586">
        <v>175764</v>
      </c>
      <c r="BH8" s="587"/>
      <c r="BI8" s="587"/>
      <c r="BJ8" s="587"/>
      <c r="BK8" s="587"/>
      <c r="BL8" s="587"/>
      <c r="BM8" s="587"/>
      <c r="BN8" s="588"/>
      <c r="BO8" s="639">
        <v>1</v>
      </c>
      <c r="BP8" s="639"/>
      <c r="BQ8" s="639"/>
      <c r="BR8" s="639"/>
      <c r="BS8" s="592" t="s">
        <v>113</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16329793</v>
      </c>
      <c r="CS8" s="587"/>
      <c r="CT8" s="587"/>
      <c r="CU8" s="587"/>
      <c r="CV8" s="587"/>
      <c r="CW8" s="587"/>
      <c r="CX8" s="587"/>
      <c r="CY8" s="588"/>
      <c r="CZ8" s="639">
        <v>27.9</v>
      </c>
      <c r="DA8" s="639"/>
      <c r="DB8" s="639"/>
      <c r="DC8" s="639"/>
      <c r="DD8" s="592">
        <v>227613</v>
      </c>
      <c r="DE8" s="587"/>
      <c r="DF8" s="587"/>
      <c r="DG8" s="587"/>
      <c r="DH8" s="587"/>
      <c r="DI8" s="587"/>
      <c r="DJ8" s="587"/>
      <c r="DK8" s="587"/>
      <c r="DL8" s="587"/>
      <c r="DM8" s="587"/>
      <c r="DN8" s="587"/>
      <c r="DO8" s="587"/>
      <c r="DP8" s="588"/>
      <c r="DQ8" s="592">
        <v>8459389</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98959</v>
      </c>
      <c r="S9" s="587"/>
      <c r="T9" s="587"/>
      <c r="U9" s="587"/>
      <c r="V9" s="587"/>
      <c r="W9" s="587"/>
      <c r="X9" s="587"/>
      <c r="Y9" s="588"/>
      <c r="Z9" s="639">
        <v>0.2</v>
      </c>
      <c r="AA9" s="639"/>
      <c r="AB9" s="639"/>
      <c r="AC9" s="639"/>
      <c r="AD9" s="640">
        <v>98959</v>
      </c>
      <c r="AE9" s="640"/>
      <c r="AF9" s="640"/>
      <c r="AG9" s="640"/>
      <c r="AH9" s="640"/>
      <c r="AI9" s="640"/>
      <c r="AJ9" s="640"/>
      <c r="AK9" s="640"/>
      <c r="AL9" s="609">
        <v>0.3</v>
      </c>
      <c r="AM9" s="641"/>
      <c r="AN9" s="641"/>
      <c r="AO9" s="642"/>
      <c r="AP9" s="583" t="s">
        <v>222</v>
      </c>
      <c r="AQ9" s="584"/>
      <c r="AR9" s="584"/>
      <c r="AS9" s="584"/>
      <c r="AT9" s="584"/>
      <c r="AU9" s="584"/>
      <c r="AV9" s="584"/>
      <c r="AW9" s="584"/>
      <c r="AX9" s="584"/>
      <c r="AY9" s="584"/>
      <c r="AZ9" s="584"/>
      <c r="BA9" s="584"/>
      <c r="BB9" s="584"/>
      <c r="BC9" s="584"/>
      <c r="BD9" s="584"/>
      <c r="BE9" s="584"/>
      <c r="BF9" s="585"/>
      <c r="BG9" s="586">
        <v>5439684</v>
      </c>
      <c r="BH9" s="587"/>
      <c r="BI9" s="587"/>
      <c r="BJ9" s="587"/>
      <c r="BK9" s="587"/>
      <c r="BL9" s="587"/>
      <c r="BM9" s="587"/>
      <c r="BN9" s="588"/>
      <c r="BO9" s="639">
        <v>31.8</v>
      </c>
      <c r="BP9" s="639"/>
      <c r="BQ9" s="639"/>
      <c r="BR9" s="639"/>
      <c r="BS9" s="592" t="s">
        <v>113</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5133143</v>
      </c>
      <c r="CS9" s="587"/>
      <c r="CT9" s="587"/>
      <c r="CU9" s="587"/>
      <c r="CV9" s="587"/>
      <c r="CW9" s="587"/>
      <c r="CX9" s="587"/>
      <c r="CY9" s="588"/>
      <c r="CZ9" s="639">
        <v>8.8000000000000007</v>
      </c>
      <c r="DA9" s="639"/>
      <c r="DB9" s="639"/>
      <c r="DC9" s="639"/>
      <c r="DD9" s="592">
        <v>805463</v>
      </c>
      <c r="DE9" s="587"/>
      <c r="DF9" s="587"/>
      <c r="DG9" s="587"/>
      <c r="DH9" s="587"/>
      <c r="DI9" s="587"/>
      <c r="DJ9" s="587"/>
      <c r="DK9" s="587"/>
      <c r="DL9" s="587"/>
      <c r="DM9" s="587"/>
      <c r="DN9" s="587"/>
      <c r="DO9" s="587"/>
      <c r="DP9" s="588"/>
      <c r="DQ9" s="592">
        <v>4226345</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1046877</v>
      </c>
      <c r="S10" s="587"/>
      <c r="T10" s="587"/>
      <c r="U10" s="587"/>
      <c r="V10" s="587"/>
      <c r="W10" s="587"/>
      <c r="X10" s="587"/>
      <c r="Y10" s="588"/>
      <c r="Z10" s="639">
        <v>1.7</v>
      </c>
      <c r="AA10" s="639"/>
      <c r="AB10" s="639"/>
      <c r="AC10" s="639"/>
      <c r="AD10" s="640">
        <v>1046877</v>
      </c>
      <c r="AE10" s="640"/>
      <c r="AF10" s="640"/>
      <c r="AG10" s="640"/>
      <c r="AH10" s="640"/>
      <c r="AI10" s="640"/>
      <c r="AJ10" s="640"/>
      <c r="AK10" s="640"/>
      <c r="AL10" s="609">
        <v>3.1</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297466</v>
      </c>
      <c r="BH10" s="587"/>
      <c r="BI10" s="587"/>
      <c r="BJ10" s="587"/>
      <c r="BK10" s="587"/>
      <c r="BL10" s="587"/>
      <c r="BM10" s="587"/>
      <c r="BN10" s="588"/>
      <c r="BO10" s="639">
        <v>1.7</v>
      </c>
      <c r="BP10" s="639"/>
      <c r="BQ10" s="639"/>
      <c r="BR10" s="639"/>
      <c r="BS10" s="592" t="s">
        <v>113</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310226</v>
      </c>
      <c r="CS10" s="587"/>
      <c r="CT10" s="587"/>
      <c r="CU10" s="587"/>
      <c r="CV10" s="587"/>
      <c r="CW10" s="587"/>
      <c r="CX10" s="587"/>
      <c r="CY10" s="588"/>
      <c r="CZ10" s="639">
        <v>0.5</v>
      </c>
      <c r="DA10" s="639"/>
      <c r="DB10" s="639"/>
      <c r="DC10" s="639"/>
      <c r="DD10" s="592">
        <v>8400</v>
      </c>
      <c r="DE10" s="587"/>
      <c r="DF10" s="587"/>
      <c r="DG10" s="587"/>
      <c r="DH10" s="587"/>
      <c r="DI10" s="587"/>
      <c r="DJ10" s="587"/>
      <c r="DK10" s="587"/>
      <c r="DL10" s="587"/>
      <c r="DM10" s="587"/>
      <c r="DN10" s="587"/>
      <c r="DO10" s="587"/>
      <c r="DP10" s="588"/>
      <c r="DQ10" s="592">
        <v>29698</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113</v>
      </c>
      <c r="S11" s="587"/>
      <c r="T11" s="587"/>
      <c r="U11" s="587"/>
      <c r="V11" s="587"/>
      <c r="W11" s="587"/>
      <c r="X11" s="587"/>
      <c r="Y11" s="588"/>
      <c r="Z11" s="639" t="s">
        <v>113</v>
      </c>
      <c r="AA11" s="639"/>
      <c r="AB11" s="639"/>
      <c r="AC11" s="639"/>
      <c r="AD11" s="640" t="s">
        <v>113</v>
      </c>
      <c r="AE11" s="640"/>
      <c r="AF11" s="640"/>
      <c r="AG11" s="640"/>
      <c r="AH11" s="640"/>
      <c r="AI11" s="640"/>
      <c r="AJ11" s="640"/>
      <c r="AK11" s="640"/>
      <c r="AL11" s="609" t="s">
        <v>113</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993146</v>
      </c>
      <c r="BH11" s="587"/>
      <c r="BI11" s="587"/>
      <c r="BJ11" s="587"/>
      <c r="BK11" s="587"/>
      <c r="BL11" s="587"/>
      <c r="BM11" s="587"/>
      <c r="BN11" s="588"/>
      <c r="BO11" s="639">
        <v>5.8</v>
      </c>
      <c r="BP11" s="639"/>
      <c r="BQ11" s="639"/>
      <c r="BR11" s="639"/>
      <c r="BS11" s="592">
        <v>157879</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1847238</v>
      </c>
      <c r="CS11" s="587"/>
      <c r="CT11" s="587"/>
      <c r="CU11" s="587"/>
      <c r="CV11" s="587"/>
      <c r="CW11" s="587"/>
      <c r="CX11" s="587"/>
      <c r="CY11" s="588"/>
      <c r="CZ11" s="639">
        <v>3.2</v>
      </c>
      <c r="DA11" s="639"/>
      <c r="DB11" s="639"/>
      <c r="DC11" s="639"/>
      <c r="DD11" s="592">
        <v>344294</v>
      </c>
      <c r="DE11" s="587"/>
      <c r="DF11" s="587"/>
      <c r="DG11" s="587"/>
      <c r="DH11" s="587"/>
      <c r="DI11" s="587"/>
      <c r="DJ11" s="587"/>
      <c r="DK11" s="587"/>
      <c r="DL11" s="587"/>
      <c r="DM11" s="587"/>
      <c r="DN11" s="587"/>
      <c r="DO11" s="587"/>
      <c r="DP11" s="588"/>
      <c r="DQ11" s="592">
        <v>1466537</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8267193</v>
      </c>
      <c r="BH12" s="587"/>
      <c r="BI12" s="587"/>
      <c r="BJ12" s="587"/>
      <c r="BK12" s="587"/>
      <c r="BL12" s="587"/>
      <c r="BM12" s="587"/>
      <c r="BN12" s="588"/>
      <c r="BO12" s="639">
        <v>48.4</v>
      </c>
      <c r="BP12" s="639"/>
      <c r="BQ12" s="639"/>
      <c r="BR12" s="639"/>
      <c r="BS12" s="592" t="s">
        <v>113</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1000033</v>
      </c>
      <c r="CS12" s="587"/>
      <c r="CT12" s="587"/>
      <c r="CU12" s="587"/>
      <c r="CV12" s="587"/>
      <c r="CW12" s="587"/>
      <c r="CX12" s="587"/>
      <c r="CY12" s="588"/>
      <c r="CZ12" s="639">
        <v>1.7</v>
      </c>
      <c r="DA12" s="639"/>
      <c r="DB12" s="639"/>
      <c r="DC12" s="639"/>
      <c r="DD12" s="592">
        <v>305707</v>
      </c>
      <c r="DE12" s="587"/>
      <c r="DF12" s="587"/>
      <c r="DG12" s="587"/>
      <c r="DH12" s="587"/>
      <c r="DI12" s="587"/>
      <c r="DJ12" s="587"/>
      <c r="DK12" s="587"/>
      <c r="DL12" s="587"/>
      <c r="DM12" s="587"/>
      <c r="DN12" s="587"/>
      <c r="DO12" s="587"/>
      <c r="DP12" s="588"/>
      <c r="DQ12" s="592">
        <v>768568</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161026</v>
      </c>
      <c r="S13" s="587"/>
      <c r="T13" s="587"/>
      <c r="U13" s="587"/>
      <c r="V13" s="587"/>
      <c r="W13" s="587"/>
      <c r="X13" s="587"/>
      <c r="Y13" s="588"/>
      <c r="Z13" s="639">
        <v>0.3</v>
      </c>
      <c r="AA13" s="639"/>
      <c r="AB13" s="639"/>
      <c r="AC13" s="639"/>
      <c r="AD13" s="640">
        <v>161026</v>
      </c>
      <c r="AE13" s="640"/>
      <c r="AF13" s="640"/>
      <c r="AG13" s="640"/>
      <c r="AH13" s="640"/>
      <c r="AI13" s="640"/>
      <c r="AJ13" s="640"/>
      <c r="AK13" s="640"/>
      <c r="AL13" s="609">
        <v>0.5</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8254656</v>
      </c>
      <c r="BH13" s="587"/>
      <c r="BI13" s="587"/>
      <c r="BJ13" s="587"/>
      <c r="BK13" s="587"/>
      <c r="BL13" s="587"/>
      <c r="BM13" s="587"/>
      <c r="BN13" s="588"/>
      <c r="BO13" s="639">
        <v>48.3</v>
      </c>
      <c r="BP13" s="639"/>
      <c r="BQ13" s="639"/>
      <c r="BR13" s="639"/>
      <c r="BS13" s="592" t="s">
        <v>113</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5742923</v>
      </c>
      <c r="CS13" s="587"/>
      <c r="CT13" s="587"/>
      <c r="CU13" s="587"/>
      <c r="CV13" s="587"/>
      <c r="CW13" s="587"/>
      <c r="CX13" s="587"/>
      <c r="CY13" s="588"/>
      <c r="CZ13" s="639">
        <v>9.8000000000000007</v>
      </c>
      <c r="DA13" s="639"/>
      <c r="DB13" s="639"/>
      <c r="DC13" s="639"/>
      <c r="DD13" s="592">
        <v>2341531</v>
      </c>
      <c r="DE13" s="587"/>
      <c r="DF13" s="587"/>
      <c r="DG13" s="587"/>
      <c r="DH13" s="587"/>
      <c r="DI13" s="587"/>
      <c r="DJ13" s="587"/>
      <c r="DK13" s="587"/>
      <c r="DL13" s="587"/>
      <c r="DM13" s="587"/>
      <c r="DN13" s="587"/>
      <c r="DO13" s="587"/>
      <c r="DP13" s="588"/>
      <c r="DQ13" s="592">
        <v>3633262</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299940</v>
      </c>
      <c r="BH14" s="587"/>
      <c r="BI14" s="587"/>
      <c r="BJ14" s="587"/>
      <c r="BK14" s="587"/>
      <c r="BL14" s="587"/>
      <c r="BM14" s="587"/>
      <c r="BN14" s="588"/>
      <c r="BO14" s="639">
        <v>1.8</v>
      </c>
      <c r="BP14" s="639"/>
      <c r="BQ14" s="639"/>
      <c r="BR14" s="639"/>
      <c r="BS14" s="592" t="s">
        <v>113</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1739936</v>
      </c>
      <c r="CS14" s="587"/>
      <c r="CT14" s="587"/>
      <c r="CU14" s="587"/>
      <c r="CV14" s="587"/>
      <c r="CW14" s="587"/>
      <c r="CX14" s="587"/>
      <c r="CY14" s="588"/>
      <c r="CZ14" s="639">
        <v>3</v>
      </c>
      <c r="DA14" s="639"/>
      <c r="DB14" s="639"/>
      <c r="DC14" s="639"/>
      <c r="DD14" s="592">
        <v>55208</v>
      </c>
      <c r="DE14" s="587"/>
      <c r="DF14" s="587"/>
      <c r="DG14" s="587"/>
      <c r="DH14" s="587"/>
      <c r="DI14" s="587"/>
      <c r="DJ14" s="587"/>
      <c r="DK14" s="587"/>
      <c r="DL14" s="587"/>
      <c r="DM14" s="587"/>
      <c r="DN14" s="587"/>
      <c r="DO14" s="587"/>
      <c r="DP14" s="588"/>
      <c r="DQ14" s="592">
        <v>1677572</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61478</v>
      </c>
      <c r="S15" s="587"/>
      <c r="T15" s="587"/>
      <c r="U15" s="587"/>
      <c r="V15" s="587"/>
      <c r="W15" s="587"/>
      <c r="X15" s="587"/>
      <c r="Y15" s="588"/>
      <c r="Z15" s="639">
        <v>0.1</v>
      </c>
      <c r="AA15" s="639"/>
      <c r="AB15" s="639"/>
      <c r="AC15" s="639"/>
      <c r="AD15" s="640">
        <v>61478</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872839</v>
      </c>
      <c r="BH15" s="587"/>
      <c r="BI15" s="587"/>
      <c r="BJ15" s="587"/>
      <c r="BK15" s="587"/>
      <c r="BL15" s="587"/>
      <c r="BM15" s="587"/>
      <c r="BN15" s="588"/>
      <c r="BO15" s="639">
        <v>5.0999999999999996</v>
      </c>
      <c r="BP15" s="639"/>
      <c r="BQ15" s="639"/>
      <c r="BR15" s="639"/>
      <c r="BS15" s="592" t="s">
        <v>113</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7532806</v>
      </c>
      <c r="CS15" s="587"/>
      <c r="CT15" s="587"/>
      <c r="CU15" s="587"/>
      <c r="CV15" s="587"/>
      <c r="CW15" s="587"/>
      <c r="CX15" s="587"/>
      <c r="CY15" s="588"/>
      <c r="CZ15" s="639">
        <v>12.9</v>
      </c>
      <c r="DA15" s="639"/>
      <c r="DB15" s="639"/>
      <c r="DC15" s="639"/>
      <c r="DD15" s="592">
        <v>3075964</v>
      </c>
      <c r="DE15" s="587"/>
      <c r="DF15" s="587"/>
      <c r="DG15" s="587"/>
      <c r="DH15" s="587"/>
      <c r="DI15" s="587"/>
      <c r="DJ15" s="587"/>
      <c r="DK15" s="587"/>
      <c r="DL15" s="587"/>
      <c r="DM15" s="587"/>
      <c r="DN15" s="587"/>
      <c r="DO15" s="587"/>
      <c r="DP15" s="588"/>
      <c r="DQ15" s="592">
        <v>4409782</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17810194</v>
      </c>
      <c r="S16" s="587"/>
      <c r="T16" s="587"/>
      <c r="U16" s="587"/>
      <c r="V16" s="587"/>
      <c r="W16" s="587"/>
      <c r="X16" s="587"/>
      <c r="Y16" s="588"/>
      <c r="Z16" s="639">
        <v>29.3</v>
      </c>
      <c r="AA16" s="639"/>
      <c r="AB16" s="639"/>
      <c r="AC16" s="639"/>
      <c r="AD16" s="640">
        <v>15102637</v>
      </c>
      <c r="AE16" s="640"/>
      <c r="AF16" s="640"/>
      <c r="AG16" s="640"/>
      <c r="AH16" s="640"/>
      <c r="AI16" s="640"/>
      <c r="AJ16" s="640"/>
      <c r="AK16" s="640"/>
      <c r="AL16" s="609">
        <v>45</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42495</v>
      </c>
      <c r="CS16" s="587"/>
      <c r="CT16" s="587"/>
      <c r="CU16" s="587"/>
      <c r="CV16" s="587"/>
      <c r="CW16" s="587"/>
      <c r="CX16" s="587"/>
      <c r="CY16" s="588"/>
      <c r="CZ16" s="639">
        <v>0.1</v>
      </c>
      <c r="DA16" s="639"/>
      <c r="DB16" s="639"/>
      <c r="DC16" s="639"/>
      <c r="DD16" s="592" t="s">
        <v>113</v>
      </c>
      <c r="DE16" s="587"/>
      <c r="DF16" s="587"/>
      <c r="DG16" s="587"/>
      <c r="DH16" s="587"/>
      <c r="DI16" s="587"/>
      <c r="DJ16" s="587"/>
      <c r="DK16" s="587"/>
      <c r="DL16" s="587"/>
      <c r="DM16" s="587"/>
      <c r="DN16" s="587"/>
      <c r="DO16" s="587"/>
      <c r="DP16" s="588"/>
      <c r="DQ16" s="592">
        <v>40157</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15102637</v>
      </c>
      <c r="S17" s="587"/>
      <c r="T17" s="587"/>
      <c r="U17" s="587"/>
      <c r="V17" s="587"/>
      <c r="W17" s="587"/>
      <c r="X17" s="587"/>
      <c r="Y17" s="588"/>
      <c r="Z17" s="639">
        <v>24.9</v>
      </c>
      <c r="AA17" s="639"/>
      <c r="AB17" s="639"/>
      <c r="AC17" s="639"/>
      <c r="AD17" s="640">
        <v>15102637</v>
      </c>
      <c r="AE17" s="640"/>
      <c r="AF17" s="640"/>
      <c r="AG17" s="640"/>
      <c r="AH17" s="640"/>
      <c r="AI17" s="640"/>
      <c r="AJ17" s="640"/>
      <c r="AK17" s="640"/>
      <c r="AL17" s="609">
        <v>45</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8600251</v>
      </c>
      <c r="CS17" s="587"/>
      <c r="CT17" s="587"/>
      <c r="CU17" s="587"/>
      <c r="CV17" s="587"/>
      <c r="CW17" s="587"/>
      <c r="CX17" s="587"/>
      <c r="CY17" s="588"/>
      <c r="CZ17" s="639">
        <v>14.7</v>
      </c>
      <c r="DA17" s="639"/>
      <c r="DB17" s="639"/>
      <c r="DC17" s="639"/>
      <c r="DD17" s="592" t="s">
        <v>113</v>
      </c>
      <c r="DE17" s="587"/>
      <c r="DF17" s="587"/>
      <c r="DG17" s="587"/>
      <c r="DH17" s="587"/>
      <c r="DI17" s="587"/>
      <c r="DJ17" s="587"/>
      <c r="DK17" s="587"/>
      <c r="DL17" s="587"/>
      <c r="DM17" s="587"/>
      <c r="DN17" s="587"/>
      <c r="DO17" s="587"/>
      <c r="DP17" s="588"/>
      <c r="DQ17" s="592">
        <v>8520836</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2707555</v>
      </c>
      <c r="S18" s="587"/>
      <c r="T18" s="587"/>
      <c r="U18" s="587"/>
      <c r="V18" s="587"/>
      <c r="W18" s="587"/>
      <c r="X18" s="587"/>
      <c r="Y18" s="588"/>
      <c r="Z18" s="639">
        <v>4.5</v>
      </c>
      <c r="AA18" s="639"/>
      <c r="AB18" s="639"/>
      <c r="AC18" s="639"/>
      <c r="AD18" s="640" t="s">
        <v>113</v>
      </c>
      <c r="AE18" s="640"/>
      <c r="AF18" s="640"/>
      <c r="AG18" s="640"/>
      <c r="AH18" s="640"/>
      <c r="AI18" s="640"/>
      <c r="AJ18" s="640"/>
      <c r="AK18" s="640"/>
      <c r="AL18" s="609" t="s">
        <v>113</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2</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747281</v>
      </c>
      <c r="BH19" s="587"/>
      <c r="BI19" s="587"/>
      <c r="BJ19" s="587"/>
      <c r="BK19" s="587"/>
      <c r="BL19" s="587"/>
      <c r="BM19" s="587"/>
      <c r="BN19" s="588"/>
      <c r="BO19" s="639">
        <v>4.4000000000000004</v>
      </c>
      <c r="BP19" s="639"/>
      <c r="BQ19" s="639"/>
      <c r="BR19" s="639"/>
      <c r="BS19" s="592" t="s">
        <v>113</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36810582</v>
      </c>
      <c r="S20" s="587"/>
      <c r="T20" s="587"/>
      <c r="U20" s="587"/>
      <c r="V20" s="587"/>
      <c r="W20" s="587"/>
      <c r="X20" s="587"/>
      <c r="Y20" s="588"/>
      <c r="Z20" s="639">
        <v>60.6</v>
      </c>
      <c r="AA20" s="639"/>
      <c r="AB20" s="639"/>
      <c r="AC20" s="639"/>
      <c r="AD20" s="640">
        <v>33400009</v>
      </c>
      <c r="AE20" s="640"/>
      <c r="AF20" s="640"/>
      <c r="AG20" s="640"/>
      <c r="AH20" s="640"/>
      <c r="AI20" s="640"/>
      <c r="AJ20" s="640"/>
      <c r="AK20" s="640"/>
      <c r="AL20" s="609">
        <v>99.6</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747281</v>
      </c>
      <c r="BH20" s="587"/>
      <c r="BI20" s="587"/>
      <c r="BJ20" s="587"/>
      <c r="BK20" s="587"/>
      <c r="BL20" s="587"/>
      <c r="BM20" s="587"/>
      <c r="BN20" s="588"/>
      <c r="BO20" s="639">
        <v>4.4000000000000004</v>
      </c>
      <c r="BP20" s="639"/>
      <c r="BQ20" s="639"/>
      <c r="BR20" s="639"/>
      <c r="BS20" s="592" t="s">
        <v>113</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58489009</v>
      </c>
      <c r="CS20" s="587"/>
      <c r="CT20" s="587"/>
      <c r="CU20" s="587"/>
      <c r="CV20" s="587"/>
      <c r="CW20" s="587"/>
      <c r="CX20" s="587"/>
      <c r="CY20" s="588"/>
      <c r="CZ20" s="639">
        <v>100</v>
      </c>
      <c r="DA20" s="639"/>
      <c r="DB20" s="639"/>
      <c r="DC20" s="639"/>
      <c r="DD20" s="592">
        <v>10656459</v>
      </c>
      <c r="DE20" s="587"/>
      <c r="DF20" s="587"/>
      <c r="DG20" s="587"/>
      <c r="DH20" s="587"/>
      <c r="DI20" s="587"/>
      <c r="DJ20" s="587"/>
      <c r="DK20" s="587"/>
      <c r="DL20" s="587"/>
      <c r="DM20" s="587"/>
      <c r="DN20" s="587"/>
      <c r="DO20" s="587"/>
      <c r="DP20" s="588"/>
      <c r="DQ20" s="592">
        <v>40106417</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18286</v>
      </c>
      <c r="S21" s="587"/>
      <c r="T21" s="587"/>
      <c r="U21" s="587"/>
      <c r="V21" s="587"/>
      <c r="W21" s="587"/>
      <c r="X21" s="587"/>
      <c r="Y21" s="588"/>
      <c r="Z21" s="639">
        <v>0</v>
      </c>
      <c r="AA21" s="639"/>
      <c r="AB21" s="639"/>
      <c r="AC21" s="639"/>
      <c r="AD21" s="640">
        <v>18286</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44265</v>
      </c>
      <c r="BH21" s="587"/>
      <c r="BI21" s="587"/>
      <c r="BJ21" s="587"/>
      <c r="BK21" s="587"/>
      <c r="BL21" s="587"/>
      <c r="BM21" s="587"/>
      <c r="BN21" s="588"/>
      <c r="BO21" s="639">
        <v>0.3</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521123</v>
      </c>
      <c r="S22" s="587"/>
      <c r="T22" s="587"/>
      <c r="U22" s="587"/>
      <c r="V22" s="587"/>
      <c r="W22" s="587"/>
      <c r="X22" s="587"/>
      <c r="Y22" s="588"/>
      <c r="Z22" s="639">
        <v>0.9</v>
      </c>
      <c r="AA22" s="639"/>
      <c r="AB22" s="639"/>
      <c r="AC22" s="639"/>
      <c r="AD22" s="640" t="s">
        <v>113</v>
      </c>
      <c r="AE22" s="640"/>
      <c r="AF22" s="640"/>
      <c r="AG22" s="640"/>
      <c r="AH22" s="640"/>
      <c r="AI22" s="640"/>
      <c r="AJ22" s="640"/>
      <c r="AK22" s="640"/>
      <c r="AL22" s="609" t="s">
        <v>113</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666838</v>
      </c>
      <c r="S23" s="587"/>
      <c r="T23" s="587"/>
      <c r="U23" s="587"/>
      <c r="V23" s="587"/>
      <c r="W23" s="587"/>
      <c r="X23" s="587"/>
      <c r="Y23" s="588"/>
      <c r="Z23" s="639">
        <v>1.1000000000000001</v>
      </c>
      <c r="AA23" s="639"/>
      <c r="AB23" s="639"/>
      <c r="AC23" s="639"/>
      <c r="AD23" s="640">
        <v>40428</v>
      </c>
      <c r="AE23" s="640"/>
      <c r="AF23" s="640"/>
      <c r="AG23" s="640"/>
      <c r="AH23" s="640"/>
      <c r="AI23" s="640"/>
      <c r="AJ23" s="640"/>
      <c r="AK23" s="640"/>
      <c r="AL23" s="609">
        <v>0.1</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703016</v>
      </c>
      <c r="BH23" s="587"/>
      <c r="BI23" s="587"/>
      <c r="BJ23" s="587"/>
      <c r="BK23" s="587"/>
      <c r="BL23" s="587"/>
      <c r="BM23" s="587"/>
      <c r="BN23" s="588"/>
      <c r="BO23" s="639">
        <v>4.0999999999999996</v>
      </c>
      <c r="BP23" s="639"/>
      <c r="BQ23" s="639"/>
      <c r="BR23" s="639"/>
      <c r="BS23" s="592" t="s">
        <v>113</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91163</v>
      </c>
      <c r="S24" s="587"/>
      <c r="T24" s="587"/>
      <c r="U24" s="587"/>
      <c r="V24" s="587"/>
      <c r="W24" s="587"/>
      <c r="X24" s="587"/>
      <c r="Y24" s="588"/>
      <c r="Z24" s="639">
        <v>0.2</v>
      </c>
      <c r="AA24" s="639"/>
      <c r="AB24" s="639"/>
      <c r="AC24" s="639"/>
      <c r="AD24" s="640">
        <v>12857</v>
      </c>
      <c r="AE24" s="640"/>
      <c r="AF24" s="640"/>
      <c r="AG24" s="640"/>
      <c r="AH24" s="640"/>
      <c r="AI24" s="640"/>
      <c r="AJ24" s="640"/>
      <c r="AK24" s="640"/>
      <c r="AL24" s="609">
        <v>0</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25878235</v>
      </c>
      <c r="CS24" s="637"/>
      <c r="CT24" s="637"/>
      <c r="CU24" s="637"/>
      <c r="CV24" s="637"/>
      <c r="CW24" s="637"/>
      <c r="CX24" s="637"/>
      <c r="CY24" s="684"/>
      <c r="CZ24" s="688">
        <v>44.2</v>
      </c>
      <c r="DA24" s="689"/>
      <c r="DB24" s="689"/>
      <c r="DC24" s="690"/>
      <c r="DD24" s="683">
        <v>18659728</v>
      </c>
      <c r="DE24" s="637"/>
      <c r="DF24" s="637"/>
      <c r="DG24" s="637"/>
      <c r="DH24" s="637"/>
      <c r="DI24" s="637"/>
      <c r="DJ24" s="637"/>
      <c r="DK24" s="684"/>
      <c r="DL24" s="683">
        <v>15164031</v>
      </c>
      <c r="DM24" s="637"/>
      <c r="DN24" s="637"/>
      <c r="DO24" s="637"/>
      <c r="DP24" s="637"/>
      <c r="DQ24" s="637"/>
      <c r="DR24" s="637"/>
      <c r="DS24" s="637"/>
      <c r="DT24" s="637"/>
      <c r="DU24" s="637"/>
      <c r="DV24" s="684"/>
      <c r="DW24" s="685">
        <v>41.7</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8442757</v>
      </c>
      <c r="S25" s="587"/>
      <c r="T25" s="587"/>
      <c r="U25" s="587"/>
      <c r="V25" s="587"/>
      <c r="W25" s="587"/>
      <c r="X25" s="587"/>
      <c r="Y25" s="588"/>
      <c r="Z25" s="639">
        <v>13.9</v>
      </c>
      <c r="AA25" s="639"/>
      <c r="AB25" s="639"/>
      <c r="AC25" s="639"/>
      <c r="AD25" s="640" t="s">
        <v>113</v>
      </c>
      <c r="AE25" s="640"/>
      <c r="AF25" s="640"/>
      <c r="AG25" s="640"/>
      <c r="AH25" s="640"/>
      <c r="AI25" s="640"/>
      <c r="AJ25" s="640"/>
      <c r="AK25" s="640"/>
      <c r="AL25" s="609" t="s">
        <v>113</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7625737</v>
      </c>
      <c r="CS25" s="605"/>
      <c r="CT25" s="605"/>
      <c r="CU25" s="605"/>
      <c r="CV25" s="605"/>
      <c r="CW25" s="605"/>
      <c r="CX25" s="605"/>
      <c r="CY25" s="606"/>
      <c r="CZ25" s="589">
        <v>13</v>
      </c>
      <c r="DA25" s="607"/>
      <c r="DB25" s="607"/>
      <c r="DC25" s="608"/>
      <c r="DD25" s="592">
        <v>6992281</v>
      </c>
      <c r="DE25" s="605"/>
      <c r="DF25" s="605"/>
      <c r="DG25" s="605"/>
      <c r="DH25" s="605"/>
      <c r="DI25" s="605"/>
      <c r="DJ25" s="605"/>
      <c r="DK25" s="606"/>
      <c r="DL25" s="592">
        <v>6212221</v>
      </c>
      <c r="DM25" s="605"/>
      <c r="DN25" s="605"/>
      <c r="DO25" s="605"/>
      <c r="DP25" s="605"/>
      <c r="DQ25" s="605"/>
      <c r="DR25" s="605"/>
      <c r="DS25" s="605"/>
      <c r="DT25" s="605"/>
      <c r="DU25" s="605"/>
      <c r="DV25" s="606"/>
      <c r="DW25" s="609">
        <v>17.100000000000001</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5164287</v>
      </c>
      <c r="CS26" s="587"/>
      <c r="CT26" s="587"/>
      <c r="CU26" s="587"/>
      <c r="CV26" s="587"/>
      <c r="CW26" s="587"/>
      <c r="CX26" s="587"/>
      <c r="CY26" s="588"/>
      <c r="CZ26" s="589">
        <v>8.8000000000000007</v>
      </c>
      <c r="DA26" s="607"/>
      <c r="DB26" s="607"/>
      <c r="DC26" s="608"/>
      <c r="DD26" s="592">
        <v>4665538</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3305149</v>
      </c>
      <c r="S27" s="587"/>
      <c r="T27" s="587"/>
      <c r="U27" s="587"/>
      <c r="V27" s="587"/>
      <c r="W27" s="587"/>
      <c r="X27" s="587"/>
      <c r="Y27" s="588"/>
      <c r="Z27" s="639">
        <v>5.4</v>
      </c>
      <c r="AA27" s="639"/>
      <c r="AB27" s="639"/>
      <c r="AC27" s="639"/>
      <c r="AD27" s="640" t="s">
        <v>113</v>
      </c>
      <c r="AE27" s="640"/>
      <c r="AF27" s="640"/>
      <c r="AG27" s="640"/>
      <c r="AH27" s="640"/>
      <c r="AI27" s="640"/>
      <c r="AJ27" s="640"/>
      <c r="AK27" s="640"/>
      <c r="AL27" s="609" t="s">
        <v>113</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17093313</v>
      </c>
      <c r="BH27" s="587"/>
      <c r="BI27" s="587"/>
      <c r="BJ27" s="587"/>
      <c r="BK27" s="587"/>
      <c r="BL27" s="587"/>
      <c r="BM27" s="587"/>
      <c r="BN27" s="588"/>
      <c r="BO27" s="639">
        <v>100</v>
      </c>
      <c r="BP27" s="639"/>
      <c r="BQ27" s="639"/>
      <c r="BR27" s="639"/>
      <c r="BS27" s="592">
        <v>157879</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9652247</v>
      </c>
      <c r="CS27" s="605"/>
      <c r="CT27" s="605"/>
      <c r="CU27" s="605"/>
      <c r="CV27" s="605"/>
      <c r="CW27" s="605"/>
      <c r="CX27" s="605"/>
      <c r="CY27" s="606"/>
      <c r="CZ27" s="589">
        <v>16.5</v>
      </c>
      <c r="DA27" s="607"/>
      <c r="DB27" s="607"/>
      <c r="DC27" s="608"/>
      <c r="DD27" s="592">
        <v>3146611</v>
      </c>
      <c r="DE27" s="605"/>
      <c r="DF27" s="605"/>
      <c r="DG27" s="605"/>
      <c r="DH27" s="605"/>
      <c r="DI27" s="605"/>
      <c r="DJ27" s="605"/>
      <c r="DK27" s="606"/>
      <c r="DL27" s="592">
        <v>3146611</v>
      </c>
      <c r="DM27" s="605"/>
      <c r="DN27" s="605"/>
      <c r="DO27" s="605"/>
      <c r="DP27" s="605"/>
      <c r="DQ27" s="605"/>
      <c r="DR27" s="605"/>
      <c r="DS27" s="605"/>
      <c r="DT27" s="605"/>
      <c r="DU27" s="605"/>
      <c r="DV27" s="606"/>
      <c r="DW27" s="609">
        <v>8.6999999999999993</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442796</v>
      </c>
      <c r="S28" s="587"/>
      <c r="T28" s="587"/>
      <c r="U28" s="587"/>
      <c r="V28" s="587"/>
      <c r="W28" s="587"/>
      <c r="X28" s="587"/>
      <c r="Y28" s="588"/>
      <c r="Z28" s="639">
        <v>0.7</v>
      </c>
      <c r="AA28" s="639"/>
      <c r="AB28" s="639"/>
      <c r="AC28" s="639"/>
      <c r="AD28" s="640">
        <v>57948</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8600251</v>
      </c>
      <c r="CS28" s="587"/>
      <c r="CT28" s="587"/>
      <c r="CU28" s="587"/>
      <c r="CV28" s="587"/>
      <c r="CW28" s="587"/>
      <c r="CX28" s="587"/>
      <c r="CY28" s="588"/>
      <c r="CZ28" s="589">
        <v>14.7</v>
      </c>
      <c r="DA28" s="607"/>
      <c r="DB28" s="607"/>
      <c r="DC28" s="608"/>
      <c r="DD28" s="592">
        <v>8520836</v>
      </c>
      <c r="DE28" s="587"/>
      <c r="DF28" s="587"/>
      <c r="DG28" s="587"/>
      <c r="DH28" s="587"/>
      <c r="DI28" s="587"/>
      <c r="DJ28" s="587"/>
      <c r="DK28" s="588"/>
      <c r="DL28" s="592">
        <v>5805199</v>
      </c>
      <c r="DM28" s="587"/>
      <c r="DN28" s="587"/>
      <c r="DO28" s="587"/>
      <c r="DP28" s="587"/>
      <c r="DQ28" s="587"/>
      <c r="DR28" s="587"/>
      <c r="DS28" s="587"/>
      <c r="DT28" s="587"/>
      <c r="DU28" s="587"/>
      <c r="DV28" s="588"/>
      <c r="DW28" s="609">
        <v>16</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5931</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8600073</v>
      </c>
      <c r="CS29" s="605"/>
      <c r="CT29" s="605"/>
      <c r="CU29" s="605"/>
      <c r="CV29" s="605"/>
      <c r="CW29" s="605"/>
      <c r="CX29" s="605"/>
      <c r="CY29" s="606"/>
      <c r="CZ29" s="589">
        <v>14.7</v>
      </c>
      <c r="DA29" s="607"/>
      <c r="DB29" s="607"/>
      <c r="DC29" s="608"/>
      <c r="DD29" s="592">
        <v>8520658</v>
      </c>
      <c r="DE29" s="605"/>
      <c r="DF29" s="605"/>
      <c r="DG29" s="605"/>
      <c r="DH29" s="605"/>
      <c r="DI29" s="605"/>
      <c r="DJ29" s="605"/>
      <c r="DK29" s="606"/>
      <c r="DL29" s="592">
        <v>5805021</v>
      </c>
      <c r="DM29" s="605"/>
      <c r="DN29" s="605"/>
      <c r="DO29" s="605"/>
      <c r="DP29" s="605"/>
      <c r="DQ29" s="605"/>
      <c r="DR29" s="605"/>
      <c r="DS29" s="605"/>
      <c r="DT29" s="605"/>
      <c r="DU29" s="605"/>
      <c r="DV29" s="606"/>
      <c r="DW29" s="609">
        <v>16</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324046</v>
      </c>
      <c r="S30" s="587"/>
      <c r="T30" s="587"/>
      <c r="U30" s="587"/>
      <c r="V30" s="587"/>
      <c r="W30" s="587"/>
      <c r="X30" s="587"/>
      <c r="Y30" s="588"/>
      <c r="Z30" s="639">
        <v>0.5</v>
      </c>
      <c r="AA30" s="639"/>
      <c r="AB30" s="639"/>
      <c r="AC30" s="639"/>
      <c r="AD30" s="640" t="s">
        <v>113</v>
      </c>
      <c r="AE30" s="640"/>
      <c r="AF30" s="640"/>
      <c r="AG30" s="640"/>
      <c r="AH30" s="640"/>
      <c r="AI30" s="640"/>
      <c r="AJ30" s="640"/>
      <c r="AK30" s="640"/>
      <c r="AL30" s="609" t="s">
        <v>113</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98.9</v>
      </c>
      <c r="BH30" s="653"/>
      <c r="BI30" s="653"/>
      <c r="BJ30" s="653"/>
      <c r="BK30" s="653"/>
      <c r="BL30" s="653"/>
      <c r="BM30" s="654">
        <v>95.6</v>
      </c>
      <c r="BN30" s="653"/>
      <c r="BO30" s="653"/>
      <c r="BP30" s="653"/>
      <c r="BQ30" s="655"/>
      <c r="BR30" s="652">
        <v>98.8</v>
      </c>
      <c r="BS30" s="653"/>
      <c r="BT30" s="653"/>
      <c r="BU30" s="653"/>
      <c r="BV30" s="653"/>
      <c r="BW30" s="653"/>
      <c r="BX30" s="654">
        <v>95.3</v>
      </c>
      <c r="BY30" s="653"/>
      <c r="BZ30" s="653"/>
      <c r="CA30" s="653"/>
      <c r="CB30" s="655"/>
      <c r="CD30" s="658"/>
      <c r="CE30" s="659"/>
      <c r="CF30" s="623" t="s">
        <v>291</v>
      </c>
      <c r="CG30" s="620"/>
      <c r="CH30" s="620"/>
      <c r="CI30" s="620"/>
      <c r="CJ30" s="620"/>
      <c r="CK30" s="620"/>
      <c r="CL30" s="620"/>
      <c r="CM30" s="620"/>
      <c r="CN30" s="620"/>
      <c r="CO30" s="620"/>
      <c r="CP30" s="620"/>
      <c r="CQ30" s="621"/>
      <c r="CR30" s="586">
        <v>7864536</v>
      </c>
      <c r="CS30" s="587"/>
      <c r="CT30" s="587"/>
      <c r="CU30" s="587"/>
      <c r="CV30" s="587"/>
      <c r="CW30" s="587"/>
      <c r="CX30" s="587"/>
      <c r="CY30" s="588"/>
      <c r="CZ30" s="589">
        <v>13.4</v>
      </c>
      <c r="DA30" s="607"/>
      <c r="DB30" s="607"/>
      <c r="DC30" s="608"/>
      <c r="DD30" s="592">
        <v>7785121</v>
      </c>
      <c r="DE30" s="587"/>
      <c r="DF30" s="587"/>
      <c r="DG30" s="587"/>
      <c r="DH30" s="587"/>
      <c r="DI30" s="587"/>
      <c r="DJ30" s="587"/>
      <c r="DK30" s="588"/>
      <c r="DL30" s="592">
        <v>5069484</v>
      </c>
      <c r="DM30" s="587"/>
      <c r="DN30" s="587"/>
      <c r="DO30" s="587"/>
      <c r="DP30" s="587"/>
      <c r="DQ30" s="587"/>
      <c r="DR30" s="587"/>
      <c r="DS30" s="587"/>
      <c r="DT30" s="587"/>
      <c r="DU30" s="587"/>
      <c r="DV30" s="588"/>
      <c r="DW30" s="609">
        <v>14</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1995999</v>
      </c>
      <c r="S31" s="587"/>
      <c r="T31" s="587"/>
      <c r="U31" s="587"/>
      <c r="V31" s="587"/>
      <c r="W31" s="587"/>
      <c r="X31" s="587"/>
      <c r="Y31" s="588"/>
      <c r="Z31" s="639">
        <v>3.3</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98.6</v>
      </c>
      <c r="BH31" s="605"/>
      <c r="BI31" s="605"/>
      <c r="BJ31" s="605"/>
      <c r="BK31" s="605"/>
      <c r="BL31" s="605"/>
      <c r="BM31" s="641">
        <v>94.1</v>
      </c>
      <c r="BN31" s="651"/>
      <c r="BO31" s="651"/>
      <c r="BP31" s="651"/>
      <c r="BQ31" s="615"/>
      <c r="BR31" s="650">
        <v>98.4</v>
      </c>
      <c r="BS31" s="605"/>
      <c r="BT31" s="605"/>
      <c r="BU31" s="605"/>
      <c r="BV31" s="605"/>
      <c r="BW31" s="605"/>
      <c r="BX31" s="641">
        <v>93.9</v>
      </c>
      <c r="BY31" s="651"/>
      <c r="BZ31" s="651"/>
      <c r="CA31" s="651"/>
      <c r="CB31" s="615"/>
      <c r="CD31" s="658"/>
      <c r="CE31" s="659"/>
      <c r="CF31" s="623" t="s">
        <v>295</v>
      </c>
      <c r="CG31" s="620"/>
      <c r="CH31" s="620"/>
      <c r="CI31" s="620"/>
      <c r="CJ31" s="620"/>
      <c r="CK31" s="620"/>
      <c r="CL31" s="620"/>
      <c r="CM31" s="620"/>
      <c r="CN31" s="620"/>
      <c r="CO31" s="620"/>
      <c r="CP31" s="620"/>
      <c r="CQ31" s="621"/>
      <c r="CR31" s="586">
        <v>735537</v>
      </c>
      <c r="CS31" s="605"/>
      <c r="CT31" s="605"/>
      <c r="CU31" s="605"/>
      <c r="CV31" s="605"/>
      <c r="CW31" s="605"/>
      <c r="CX31" s="605"/>
      <c r="CY31" s="606"/>
      <c r="CZ31" s="589">
        <v>1.3</v>
      </c>
      <c r="DA31" s="607"/>
      <c r="DB31" s="607"/>
      <c r="DC31" s="608"/>
      <c r="DD31" s="592">
        <v>735537</v>
      </c>
      <c r="DE31" s="605"/>
      <c r="DF31" s="605"/>
      <c r="DG31" s="605"/>
      <c r="DH31" s="605"/>
      <c r="DI31" s="605"/>
      <c r="DJ31" s="605"/>
      <c r="DK31" s="606"/>
      <c r="DL31" s="592">
        <v>735537</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920358</v>
      </c>
      <c r="S32" s="587"/>
      <c r="T32" s="587"/>
      <c r="U32" s="587"/>
      <c r="V32" s="587"/>
      <c r="W32" s="587"/>
      <c r="X32" s="587"/>
      <c r="Y32" s="588"/>
      <c r="Z32" s="639">
        <v>1.5</v>
      </c>
      <c r="AA32" s="639"/>
      <c r="AB32" s="639"/>
      <c r="AC32" s="639"/>
      <c r="AD32" s="640">
        <v>17410</v>
      </c>
      <c r="AE32" s="640"/>
      <c r="AF32" s="640"/>
      <c r="AG32" s="640"/>
      <c r="AH32" s="640"/>
      <c r="AI32" s="640"/>
      <c r="AJ32" s="640"/>
      <c r="AK32" s="640"/>
      <c r="AL32" s="609">
        <v>0.1</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99</v>
      </c>
      <c r="BH32" s="571"/>
      <c r="BI32" s="571"/>
      <c r="BJ32" s="571"/>
      <c r="BK32" s="571"/>
      <c r="BL32" s="571"/>
      <c r="BM32" s="634">
        <v>96.4</v>
      </c>
      <c r="BN32" s="571"/>
      <c r="BO32" s="571"/>
      <c r="BP32" s="571"/>
      <c r="BQ32" s="628"/>
      <c r="BR32" s="649">
        <v>99</v>
      </c>
      <c r="BS32" s="571"/>
      <c r="BT32" s="571"/>
      <c r="BU32" s="571"/>
      <c r="BV32" s="571"/>
      <c r="BW32" s="571"/>
      <c r="BX32" s="634">
        <v>96.2</v>
      </c>
      <c r="BY32" s="571"/>
      <c r="BZ32" s="571"/>
      <c r="CA32" s="571"/>
      <c r="CB32" s="628"/>
      <c r="CD32" s="660"/>
      <c r="CE32" s="661"/>
      <c r="CF32" s="623" t="s">
        <v>298</v>
      </c>
      <c r="CG32" s="620"/>
      <c r="CH32" s="620"/>
      <c r="CI32" s="620"/>
      <c r="CJ32" s="620"/>
      <c r="CK32" s="620"/>
      <c r="CL32" s="620"/>
      <c r="CM32" s="620"/>
      <c r="CN32" s="620"/>
      <c r="CO32" s="620"/>
      <c r="CP32" s="620"/>
      <c r="CQ32" s="621"/>
      <c r="CR32" s="586">
        <v>178</v>
      </c>
      <c r="CS32" s="587"/>
      <c r="CT32" s="587"/>
      <c r="CU32" s="587"/>
      <c r="CV32" s="587"/>
      <c r="CW32" s="587"/>
      <c r="CX32" s="587"/>
      <c r="CY32" s="588"/>
      <c r="CZ32" s="589">
        <v>0</v>
      </c>
      <c r="DA32" s="607"/>
      <c r="DB32" s="607"/>
      <c r="DC32" s="608"/>
      <c r="DD32" s="592">
        <v>178</v>
      </c>
      <c r="DE32" s="587"/>
      <c r="DF32" s="587"/>
      <c r="DG32" s="587"/>
      <c r="DH32" s="587"/>
      <c r="DI32" s="587"/>
      <c r="DJ32" s="587"/>
      <c r="DK32" s="588"/>
      <c r="DL32" s="592">
        <v>178</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7195400</v>
      </c>
      <c r="S33" s="587"/>
      <c r="T33" s="587"/>
      <c r="U33" s="587"/>
      <c r="V33" s="587"/>
      <c r="W33" s="587"/>
      <c r="X33" s="587"/>
      <c r="Y33" s="588"/>
      <c r="Z33" s="639">
        <v>11.8</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21911820</v>
      </c>
      <c r="CS33" s="605"/>
      <c r="CT33" s="605"/>
      <c r="CU33" s="605"/>
      <c r="CV33" s="605"/>
      <c r="CW33" s="605"/>
      <c r="CX33" s="605"/>
      <c r="CY33" s="606"/>
      <c r="CZ33" s="589">
        <v>37.5</v>
      </c>
      <c r="DA33" s="607"/>
      <c r="DB33" s="607"/>
      <c r="DC33" s="608"/>
      <c r="DD33" s="592">
        <v>18877580</v>
      </c>
      <c r="DE33" s="605"/>
      <c r="DF33" s="605"/>
      <c r="DG33" s="605"/>
      <c r="DH33" s="605"/>
      <c r="DI33" s="605"/>
      <c r="DJ33" s="605"/>
      <c r="DK33" s="606"/>
      <c r="DL33" s="592">
        <v>15014590</v>
      </c>
      <c r="DM33" s="605"/>
      <c r="DN33" s="605"/>
      <c r="DO33" s="605"/>
      <c r="DP33" s="605"/>
      <c r="DQ33" s="605"/>
      <c r="DR33" s="605"/>
      <c r="DS33" s="605"/>
      <c r="DT33" s="605"/>
      <c r="DU33" s="605"/>
      <c r="DV33" s="606"/>
      <c r="DW33" s="609">
        <v>41.3</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6623278</v>
      </c>
      <c r="CS34" s="587"/>
      <c r="CT34" s="587"/>
      <c r="CU34" s="587"/>
      <c r="CV34" s="587"/>
      <c r="CW34" s="587"/>
      <c r="CX34" s="587"/>
      <c r="CY34" s="588"/>
      <c r="CZ34" s="589">
        <v>11.3</v>
      </c>
      <c r="DA34" s="607"/>
      <c r="DB34" s="607"/>
      <c r="DC34" s="608"/>
      <c r="DD34" s="592">
        <v>5072632</v>
      </c>
      <c r="DE34" s="587"/>
      <c r="DF34" s="587"/>
      <c r="DG34" s="587"/>
      <c r="DH34" s="587"/>
      <c r="DI34" s="587"/>
      <c r="DJ34" s="587"/>
      <c r="DK34" s="588"/>
      <c r="DL34" s="592">
        <v>4645388</v>
      </c>
      <c r="DM34" s="587"/>
      <c r="DN34" s="587"/>
      <c r="DO34" s="587"/>
      <c r="DP34" s="587"/>
      <c r="DQ34" s="587"/>
      <c r="DR34" s="587"/>
      <c r="DS34" s="587"/>
      <c r="DT34" s="587"/>
      <c r="DU34" s="587"/>
      <c r="DV34" s="588"/>
      <c r="DW34" s="609">
        <v>12.8</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2779400</v>
      </c>
      <c r="S35" s="587"/>
      <c r="T35" s="587"/>
      <c r="U35" s="587"/>
      <c r="V35" s="587"/>
      <c r="W35" s="587"/>
      <c r="X35" s="587"/>
      <c r="Y35" s="588"/>
      <c r="Z35" s="639">
        <v>4.5999999999999996</v>
      </c>
      <c r="AA35" s="639"/>
      <c r="AB35" s="639"/>
      <c r="AC35" s="639"/>
      <c r="AD35" s="640" t="s">
        <v>113</v>
      </c>
      <c r="AE35" s="640"/>
      <c r="AF35" s="640"/>
      <c r="AG35" s="640"/>
      <c r="AH35" s="640"/>
      <c r="AI35" s="640"/>
      <c r="AJ35" s="640"/>
      <c r="AK35" s="640"/>
      <c r="AL35" s="609" t="s">
        <v>113</v>
      </c>
      <c r="AM35" s="641"/>
      <c r="AN35" s="641"/>
      <c r="AO35" s="642"/>
      <c r="AP35" s="186"/>
      <c r="AQ35" s="643" t="s">
        <v>306</v>
      </c>
      <c r="AR35" s="644"/>
      <c r="AS35" s="644"/>
      <c r="AT35" s="644"/>
      <c r="AU35" s="644"/>
      <c r="AV35" s="644"/>
      <c r="AW35" s="644"/>
      <c r="AX35" s="644"/>
      <c r="AY35" s="645"/>
      <c r="AZ35" s="636">
        <v>7417738</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116281</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208387</v>
      </c>
      <c r="CS35" s="605"/>
      <c r="CT35" s="605"/>
      <c r="CU35" s="605"/>
      <c r="CV35" s="605"/>
      <c r="CW35" s="605"/>
      <c r="CX35" s="605"/>
      <c r="CY35" s="606"/>
      <c r="CZ35" s="589">
        <v>0.4</v>
      </c>
      <c r="DA35" s="607"/>
      <c r="DB35" s="607"/>
      <c r="DC35" s="608"/>
      <c r="DD35" s="592">
        <v>129969</v>
      </c>
      <c r="DE35" s="605"/>
      <c r="DF35" s="605"/>
      <c r="DG35" s="605"/>
      <c r="DH35" s="605"/>
      <c r="DI35" s="605"/>
      <c r="DJ35" s="605"/>
      <c r="DK35" s="606"/>
      <c r="DL35" s="592">
        <v>129969</v>
      </c>
      <c r="DM35" s="605"/>
      <c r="DN35" s="605"/>
      <c r="DO35" s="605"/>
      <c r="DP35" s="605"/>
      <c r="DQ35" s="605"/>
      <c r="DR35" s="605"/>
      <c r="DS35" s="605"/>
      <c r="DT35" s="605"/>
      <c r="DU35" s="605"/>
      <c r="DV35" s="606"/>
      <c r="DW35" s="609">
        <v>0.4</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60740428</v>
      </c>
      <c r="S36" s="627"/>
      <c r="T36" s="627"/>
      <c r="U36" s="627"/>
      <c r="V36" s="627"/>
      <c r="W36" s="627"/>
      <c r="X36" s="627"/>
      <c r="Y36" s="630"/>
      <c r="Z36" s="631">
        <v>100</v>
      </c>
      <c r="AA36" s="631"/>
      <c r="AB36" s="631"/>
      <c r="AC36" s="631"/>
      <c r="AD36" s="632">
        <v>33546938</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2138100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64381</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6282480</v>
      </c>
      <c r="CS36" s="587"/>
      <c r="CT36" s="587"/>
      <c r="CU36" s="587"/>
      <c r="CV36" s="587"/>
      <c r="CW36" s="587"/>
      <c r="CX36" s="587"/>
      <c r="CY36" s="588"/>
      <c r="CZ36" s="589">
        <v>10.7</v>
      </c>
      <c r="DA36" s="607"/>
      <c r="DB36" s="607"/>
      <c r="DC36" s="608"/>
      <c r="DD36" s="592">
        <v>5516917</v>
      </c>
      <c r="DE36" s="587"/>
      <c r="DF36" s="587"/>
      <c r="DG36" s="587"/>
      <c r="DH36" s="587"/>
      <c r="DI36" s="587"/>
      <c r="DJ36" s="587"/>
      <c r="DK36" s="588"/>
      <c r="DL36" s="592">
        <v>4974636</v>
      </c>
      <c r="DM36" s="587"/>
      <c r="DN36" s="587"/>
      <c r="DO36" s="587"/>
      <c r="DP36" s="587"/>
      <c r="DQ36" s="587"/>
      <c r="DR36" s="587"/>
      <c r="DS36" s="587"/>
      <c r="DT36" s="587"/>
      <c r="DU36" s="587"/>
      <c r="DV36" s="588"/>
      <c r="DW36" s="609">
        <v>13.7</v>
      </c>
      <c r="DX36" s="610"/>
      <c r="DY36" s="610"/>
      <c r="DZ36" s="610"/>
      <c r="EA36" s="610"/>
      <c r="EB36" s="610"/>
      <c r="EC36" s="611"/>
    </row>
    <row r="37" spans="2:133" ht="11.25" customHeight="1">
      <c r="AQ37" s="612" t="s">
        <v>313</v>
      </c>
      <c r="AR37" s="613"/>
      <c r="AS37" s="613"/>
      <c r="AT37" s="613"/>
      <c r="AU37" s="613"/>
      <c r="AV37" s="613"/>
      <c r="AW37" s="613"/>
      <c r="AX37" s="613"/>
      <c r="AY37" s="614"/>
      <c r="AZ37" s="586">
        <v>1510330</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16856</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3122908</v>
      </c>
      <c r="CS37" s="605"/>
      <c r="CT37" s="605"/>
      <c r="CU37" s="605"/>
      <c r="CV37" s="605"/>
      <c r="CW37" s="605"/>
      <c r="CX37" s="605"/>
      <c r="CY37" s="606"/>
      <c r="CZ37" s="589">
        <v>5.3</v>
      </c>
      <c r="DA37" s="607"/>
      <c r="DB37" s="607"/>
      <c r="DC37" s="608"/>
      <c r="DD37" s="592">
        <v>2826958</v>
      </c>
      <c r="DE37" s="605"/>
      <c r="DF37" s="605"/>
      <c r="DG37" s="605"/>
      <c r="DH37" s="605"/>
      <c r="DI37" s="605"/>
      <c r="DJ37" s="605"/>
      <c r="DK37" s="606"/>
      <c r="DL37" s="592">
        <v>2594231</v>
      </c>
      <c r="DM37" s="605"/>
      <c r="DN37" s="605"/>
      <c r="DO37" s="605"/>
      <c r="DP37" s="605"/>
      <c r="DQ37" s="605"/>
      <c r="DR37" s="605"/>
      <c r="DS37" s="605"/>
      <c r="DT37" s="605"/>
      <c r="DU37" s="605"/>
      <c r="DV37" s="606"/>
      <c r="DW37" s="609">
        <v>7.1</v>
      </c>
      <c r="DX37" s="610"/>
      <c r="DY37" s="610"/>
      <c r="DZ37" s="610"/>
      <c r="EA37" s="610"/>
      <c r="EB37" s="610"/>
      <c r="EC37" s="611"/>
    </row>
    <row r="38" spans="2:133" ht="11.25" customHeight="1">
      <c r="AQ38" s="612" t="s">
        <v>316</v>
      </c>
      <c r="AR38" s="613"/>
      <c r="AS38" s="613"/>
      <c r="AT38" s="613"/>
      <c r="AU38" s="613"/>
      <c r="AV38" s="613"/>
      <c r="AW38" s="613"/>
      <c r="AX38" s="613"/>
      <c r="AY38" s="614"/>
      <c r="AZ38" s="586">
        <v>112077</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30073</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5787341</v>
      </c>
      <c r="CS38" s="587"/>
      <c r="CT38" s="587"/>
      <c r="CU38" s="587"/>
      <c r="CV38" s="587"/>
      <c r="CW38" s="587"/>
      <c r="CX38" s="587"/>
      <c r="CY38" s="588"/>
      <c r="CZ38" s="589">
        <v>9.9</v>
      </c>
      <c r="DA38" s="607"/>
      <c r="DB38" s="607"/>
      <c r="DC38" s="608"/>
      <c r="DD38" s="592">
        <v>5347339</v>
      </c>
      <c r="DE38" s="587"/>
      <c r="DF38" s="587"/>
      <c r="DG38" s="587"/>
      <c r="DH38" s="587"/>
      <c r="DI38" s="587"/>
      <c r="DJ38" s="587"/>
      <c r="DK38" s="588"/>
      <c r="DL38" s="592">
        <v>4699472</v>
      </c>
      <c r="DM38" s="587"/>
      <c r="DN38" s="587"/>
      <c r="DO38" s="587"/>
      <c r="DP38" s="587"/>
      <c r="DQ38" s="587"/>
      <c r="DR38" s="587"/>
      <c r="DS38" s="587"/>
      <c r="DT38" s="587"/>
      <c r="DU38" s="587"/>
      <c r="DV38" s="588"/>
      <c r="DW38" s="609">
        <v>12.9</v>
      </c>
      <c r="DX38" s="610"/>
      <c r="DY38" s="610"/>
      <c r="DZ38" s="610"/>
      <c r="EA38" s="610"/>
      <c r="EB38" s="610"/>
      <c r="EC38" s="611"/>
    </row>
    <row r="39" spans="2:133" ht="11.25" customHeight="1">
      <c r="AQ39" s="612" t="s">
        <v>319</v>
      </c>
      <c r="AR39" s="613"/>
      <c r="AS39" s="613"/>
      <c r="AT39" s="613"/>
      <c r="AU39" s="613"/>
      <c r="AV39" s="613"/>
      <c r="AW39" s="613"/>
      <c r="AX39" s="613"/>
      <c r="AY39" s="614"/>
      <c r="AZ39" s="586">
        <v>57268</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90</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2321649</v>
      </c>
      <c r="CS39" s="605"/>
      <c r="CT39" s="605"/>
      <c r="CU39" s="605"/>
      <c r="CV39" s="605"/>
      <c r="CW39" s="605"/>
      <c r="CX39" s="605"/>
      <c r="CY39" s="606"/>
      <c r="CZ39" s="589">
        <v>4</v>
      </c>
      <c r="DA39" s="607"/>
      <c r="DB39" s="607"/>
      <c r="DC39" s="608"/>
      <c r="DD39" s="592">
        <v>2193698</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694979</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85</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688685</v>
      </c>
      <c r="CS40" s="587"/>
      <c r="CT40" s="587"/>
      <c r="CU40" s="587"/>
      <c r="CV40" s="587"/>
      <c r="CW40" s="587"/>
      <c r="CX40" s="587"/>
      <c r="CY40" s="588"/>
      <c r="CZ40" s="589">
        <v>1.2</v>
      </c>
      <c r="DA40" s="607"/>
      <c r="DB40" s="607"/>
      <c r="DC40" s="608"/>
      <c r="DD40" s="592">
        <v>617025</v>
      </c>
      <c r="DE40" s="587"/>
      <c r="DF40" s="587"/>
      <c r="DG40" s="587"/>
      <c r="DH40" s="587"/>
      <c r="DI40" s="587"/>
      <c r="DJ40" s="587"/>
      <c r="DK40" s="588"/>
      <c r="DL40" s="592">
        <v>565125</v>
      </c>
      <c r="DM40" s="587"/>
      <c r="DN40" s="587"/>
      <c r="DO40" s="587"/>
      <c r="DP40" s="587"/>
      <c r="DQ40" s="587"/>
      <c r="DR40" s="587"/>
      <c r="DS40" s="587"/>
      <c r="DT40" s="587"/>
      <c r="DU40" s="587"/>
      <c r="DV40" s="588"/>
      <c r="DW40" s="609">
        <v>1.6</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2904984</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270</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10698954</v>
      </c>
      <c r="CS42" s="587"/>
      <c r="CT42" s="587"/>
      <c r="CU42" s="587"/>
      <c r="CV42" s="587"/>
      <c r="CW42" s="587"/>
      <c r="CX42" s="587"/>
      <c r="CY42" s="588"/>
      <c r="CZ42" s="589">
        <v>18.3</v>
      </c>
      <c r="DA42" s="590"/>
      <c r="DB42" s="590"/>
      <c r="DC42" s="591"/>
      <c r="DD42" s="592">
        <v>2569109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172064</v>
      </c>
      <c r="CS43" s="605"/>
      <c r="CT43" s="605"/>
      <c r="CU43" s="605"/>
      <c r="CV43" s="605"/>
      <c r="CW43" s="605"/>
      <c r="CX43" s="605"/>
      <c r="CY43" s="606"/>
      <c r="CZ43" s="589">
        <v>0.3</v>
      </c>
      <c r="DA43" s="607"/>
      <c r="DB43" s="607"/>
      <c r="DC43" s="608"/>
      <c r="DD43" s="592">
        <v>172064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10656459</v>
      </c>
      <c r="CS44" s="587"/>
      <c r="CT44" s="587"/>
      <c r="CU44" s="587"/>
      <c r="CV44" s="587"/>
      <c r="CW44" s="587"/>
      <c r="CX44" s="587"/>
      <c r="CY44" s="588"/>
      <c r="CZ44" s="589">
        <v>18.2</v>
      </c>
      <c r="DA44" s="590"/>
      <c r="DB44" s="590"/>
      <c r="DC44" s="591"/>
      <c r="DD44" s="592">
        <v>2528952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4471543</v>
      </c>
      <c r="CS45" s="605"/>
      <c r="CT45" s="605"/>
      <c r="CU45" s="605"/>
      <c r="CV45" s="605"/>
      <c r="CW45" s="605"/>
      <c r="CX45" s="605"/>
      <c r="CY45" s="606"/>
      <c r="CZ45" s="589">
        <v>7.6</v>
      </c>
      <c r="DA45" s="607"/>
      <c r="DB45" s="607"/>
      <c r="DC45" s="608"/>
      <c r="DD45" s="592">
        <v>203136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6083503</v>
      </c>
      <c r="CS46" s="587"/>
      <c r="CT46" s="587"/>
      <c r="CU46" s="587"/>
      <c r="CV46" s="587"/>
      <c r="CW46" s="587"/>
      <c r="CX46" s="587"/>
      <c r="CY46" s="588"/>
      <c r="CZ46" s="589">
        <v>10.4</v>
      </c>
      <c r="DA46" s="590"/>
      <c r="DB46" s="590"/>
      <c r="DC46" s="591"/>
      <c r="DD46" s="592">
        <v>2227196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42495</v>
      </c>
      <c r="CS47" s="605"/>
      <c r="CT47" s="605"/>
      <c r="CU47" s="605"/>
      <c r="CV47" s="605"/>
      <c r="CW47" s="605"/>
      <c r="CX47" s="605"/>
      <c r="CY47" s="606"/>
      <c r="CZ47" s="589">
        <v>0.1</v>
      </c>
      <c r="DA47" s="607"/>
      <c r="DB47" s="607"/>
      <c r="DC47" s="608"/>
      <c r="DD47" s="592">
        <v>40157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341</v>
      </c>
      <c r="CS48" s="587"/>
      <c r="CT48" s="587"/>
      <c r="CU48" s="587"/>
      <c r="CV48" s="587"/>
      <c r="CW48" s="587"/>
      <c r="CX48" s="587"/>
      <c r="CY48" s="588"/>
      <c r="CZ48" s="589" t="s">
        <v>341</v>
      </c>
      <c r="DA48" s="590"/>
      <c r="DB48" s="590"/>
      <c r="DC48" s="591"/>
      <c r="DD48" s="592" t="s">
        <v>341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58489009</v>
      </c>
      <c r="CS49" s="571"/>
      <c r="CT49" s="571"/>
      <c r="CU49" s="571"/>
      <c r="CV49" s="571"/>
      <c r="CW49" s="571"/>
      <c r="CX49" s="571"/>
      <c r="CY49" s="572"/>
      <c r="CZ49" s="573">
        <v>100</v>
      </c>
      <c r="DA49" s="574"/>
      <c r="DB49" s="574"/>
      <c r="DC49" s="575"/>
      <c r="DD49" s="576">
        <v>40106417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F9" sqref="BF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60718</v>
      </c>
      <c r="R7" s="1099"/>
      <c r="S7" s="1099"/>
      <c r="T7" s="1099"/>
      <c r="U7" s="1099"/>
      <c r="V7" s="1099">
        <v>58466</v>
      </c>
      <c r="W7" s="1099"/>
      <c r="X7" s="1099"/>
      <c r="Y7" s="1099"/>
      <c r="Z7" s="1099"/>
      <c r="AA7" s="1099">
        <v>2251</v>
      </c>
      <c r="AB7" s="1099"/>
      <c r="AC7" s="1099"/>
      <c r="AD7" s="1099"/>
      <c r="AE7" s="1100"/>
      <c r="AF7" s="1101">
        <v>453</v>
      </c>
      <c r="AG7" s="1102"/>
      <c r="AH7" s="1102"/>
      <c r="AI7" s="1102"/>
      <c r="AJ7" s="1103"/>
      <c r="AK7" s="1085">
        <v>324</v>
      </c>
      <c r="AL7" s="1086"/>
      <c r="AM7" s="1086"/>
      <c r="AN7" s="1086"/>
      <c r="AO7" s="1086"/>
      <c r="AP7" s="1086">
        <v>51578</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544</v>
      </c>
      <c r="BS7" s="1089" t="s">
        <v>545</v>
      </c>
      <c r="BT7" s="1090"/>
      <c r="BU7" s="1090"/>
      <c r="BV7" s="1090"/>
      <c r="BW7" s="1090"/>
      <c r="BX7" s="1090"/>
      <c r="BY7" s="1090"/>
      <c r="BZ7" s="1090"/>
      <c r="CA7" s="1090"/>
      <c r="CB7" s="1090"/>
      <c r="CC7" s="1090"/>
      <c r="CD7" s="1090"/>
      <c r="CE7" s="1090"/>
      <c r="CF7" s="1090"/>
      <c r="CG7" s="1091"/>
      <c r="CH7" s="1082">
        <v>33</v>
      </c>
      <c r="CI7" s="1083"/>
      <c r="CJ7" s="1083"/>
      <c r="CK7" s="1083"/>
      <c r="CL7" s="1084"/>
      <c r="CM7" s="1082">
        <v>765</v>
      </c>
      <c r="CN7" s="1083"/>
      <c r="CO7" s="1083"/>
      <c r="CP7" s="1083"/>
      <c r="CQ7" s="1084"/>
      <c r="CR7" s="1082">
        <v>10</v>
      </c>
      <c r="CS7" s="1083"/>
      <c r="CT7" s="1083"/>
      <c r="CU7" s="1083"/>
      <c r="CV7" s="1084"/>
      <c r="CW7" s="1082">
        <v>0</v>
      </c>
      <c r="CX7" s="1083"/>
      <c r="CY7" s="1083"/>
      <c r="CZ7" s="1083"/>
      <c r="DA7" s="1084"/>
      <c r="DB7" s="1082">
        <v>49</v>
      </c>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32</v>
      </c>
      <c r="R8" s="1038"/>
      <c r="S8" s="1038"/>
      <c r="T8" s="1038"/>
      <c r="U8" s="1038"/>
      <c r="V8" s="1038">
        <v>32</v>
      </c>
      <c r="W8" s="1038"/>
      <c r="X8" s="1038"/>
      <c r="Y8" s="1038"/>
      <c r="Z8" s="1038"/>
      <c r="AA8" s="1038">
        <v>0</v>
      </c>
      <c r="AB8" s="1038"/>
      <c r="AC8" s="1038"/>
      <c r="AD8" s="1038"/>
      <c r="AE8" s="1039"/>
      <c r="AF8" s="1013" t="s">
        <v>113</v>
      </c>
      <c r="AG8" s="1014"/>
      <c r="AH8" s="1014"/>
      <c r="AI8" s="1014"/>
      <c r="AJ8" s="1015"/>
      <c r="AK8" s="1080">
        <v>3</v>
      </c>
      <c r="AL8" s="1081"/>
      <c r="AM8" s="1081"/>
      <c r="AN8" s="1081"/>
      <c r="AO8" s="1081"/>
      <c r="AP8" s="1081">
        <v>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546</v>
      </c>
      <c r="BT8" s="1009"/>
      <c r="BU8" s="1009"/>
      <c r="BV8" s="1009"/>
      <c r="BW8" s="1009"/>
      <c r="BX8" s="1009"/>
      <c r="BY8" s="1009"/>
      <c r="BZ8" s="1009"/>
      <c r="CA8" s="1009"/>
      <c r="CB8" s="1009"/>
      <c r="CC8" s="1009"/>
      <c r="CD8" s="1009"/>
      <c r="CE8" s="1009"/>
      <c r="CF8" s="1009"/>
      <c r="CG8" s="1010"/>
      <c r="CH8" s="983">
        <v>-9</v>
      </c>
      <c r="CI8" s="984"/>
      <c r="CJ8" s="984"/>
      <c r="CK8" s="984"/>
      <c r="CL8" s="985"/>
      <c r="CM8" s="983">
        <v>424</v>
      </c>
      <c r="CN8" s="984"/>
      <c r="CO8" s="984"/>
      <c r="CP8" s="984"/>
      <c r="CQ8" s="985"/>
      <c r="CR8" s="983">
        <v>5</v>
      </c>
      <c r="CS8" s="984"/>
      <c r="CT8" s="984"/>
      <c r="CU8" s="984"/>
      <c r="CV8" s="985"/>
      <c r="CW8" s="983">
        <v>3</v>
      </c>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547</v>
      </c>
      <c r="BT9" s="1009"/>
      <c r="BU9" s="1009"/>
      <c r="BV9" s="1009"/>
      <c r="BW9" s="1009"/>
      <c r="BX9" s="1009"/>
      <c r="BY9" s="1009"/>
      <c r="BZ9" s="1009"/>
      <c r="CA9" s="1009"/>
      <c r="CB9" s="1009"/>
      <c r="CC9" s="1009"/>
      <c r="CD9" s="1009"/>
      <c r="CE9" s="1009"/>
      <c r="CF9" s="1009"/>
      <c r="CG9" s="1010"/>
      <c r="CH9" s="983">
        <v>12</v>
      </c>
      <c r="CI9" s="984"/>
      <c r="CJ9" s="984"/>
      <c r="CK9" s="984"/>
      <c r="CL9" s="985"/>
      <c r="CM9" s="983">
        <v>399</v>
      </c>
      <c r="CN9" s="984"/>
      <c r="CO9" s="984"/>
      <c r="CP9" s="984"/>
      <c r="CQ9" s="985"/>
      <c r="CR9" s="983">
        <v>204</v>
      </c>
      <c r="CS9" s="984"/>
      <c r="CT9" s="984"/>
      <c r="CU9" s="984"/>
      <c r="CV9" s="985"/>
      <c r="CW9" s="983">
        <v>12</v>
      </c>
      <c r="CX9" s="984"/>
      <c r="CY9" s="984"/>
      <c r="CZ9" s="984"/>
      <c r="DA9" s="985"/>
      <c r="DB9" s="983">
        <v>25</v>
      </c>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548</v>
      </c>
      <c r="BT10" s="1009"/>
      <c r="BU10" s="1009"/>
      <c r="BV10" s="1009"/>
      <c r="BW10" s="1009"/>
      <c r="BX10" s="1009"/>
      <c r="BY10" s="1009"/>
      <c r="BZ10" s="1009"/>
      <c r="CA10" s="1009"/>
      <c r="CB10" s="1009"/>
      <c r="CC10" s="1009"/>
      <c r="CD10" s="1009"/>
      <c r="CE10" s="1009"/>
      <c r="CF10" s="1009"/>
      <c r="CG10" s="1010"/>
      <c r="CH10" s="983">
        <v>-17</v>
      </c>
      <c r="CI10" s="984"/>
      <c r="CJ10" s="984"/>
      <c r="CK10" s="984"/>
      <c r="CL10" s="985"/>
      <c r="CM10" s="983">
        <v>272</v>
      </c>
      <c r="CN10" s="984"/>
      <c r="CO10" s="984"/>
      <c r="CP10" s="984"/>
      <c r="CQ10" s="985"/>
      <c r="CR10" s="983">
        <v>190</v>
      </c>
      <c r="CS10" s="984"/>
      <c r="CT10" s="984"/>
      <c r="CU10" s="984"/>
      <c r="CV10" s="985"/>
      <c r="CW10" s="983">
        <v>0</v>
      </c>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549</v>
      </c>
      <c r="BT11" s="1009"/>
      <c r="BU11" s="1009"/>
      <c r="BV11" s="1009"/>
      <c r="BW11" s="1009"/>
      <c r="BX11" s="1009"/>
      <c r="BY11" s="1009"/>
      <c r="BZ11" s="1009"/>
      <c r="CA11" s="1009"/>
      <c r="CB11" s="1009"/>
      <c r="CC11" s="1009"/>
      <c r="CD11" s="1009"/>
      <c r="CE11" s="1009"/>
      <c r="CF11" s="1009"/>
      <c r="CG11" s="1010"/>
      <c r="CH11" s="983">
        <v>-2</v>
      </c>
      <c r="CI11" s="984"/>
      <c r="CJ11" s="984"/>
      <c r="CK11" s="984"/>
      <c r="CL11" s="985"/>
      <c r="CM11" s="983">
        <v>54</v>
      </c>
      <c r="CN11" s="984"/>
      <c r="CO11" s="984"/>
      <c r="CP11" s="984"/>
      <c r="CQ11" s="985"/>
      <c r="CR11" s="983">
        <v>50</v>
      </c>
      <c r="CS11" s="984"/>
      <c r="CT11" s="984"/>
      <c r="CU11" s="984"/>
      <c r="CV11" s="985"/>
      <c r="CW11" s="983">
        <v>22</v>
      </c>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550</v>
      </c>
      <c r="BT12" s="1009"/>
      <c r="BU12" s="1009"/>
      <c r="BV12" s="1009"/>
      <c r="BW12" s="1009"/>
      <c r="BX12" s="1009"/>
      <c r="BY12" s="1009"/>
      <c r="BZ12" s="1009"/>
      <c r="CA12" s="1009"/>
      <c r="CB12" s="1009"/>
      <c r="CC12" s="1009"/>
      <c r="CD12" s="1009"/>
      <c r="CE12" s="1009"/>
      <c r="CF12" s="1009"/>
      <c r="CG12" s="1010"/>
      <c r="CH12" s="983">
        <v>2</v>
      </c>
      <c r="CI12" s="984"/>
      <c r="CJ12" s="984"/>
      <c r="CK12" s="984"/>
      <c r="CL12" s="985"/>
      <c r="CM12" s="983">
        <v>74</v>
      </c>
      <c r="CN12" s="984"/>
      <c r="CO12" s="984"/>
      <c r="CP12" s="984"/>
      <c r="CQ12" s="985"/>
      <c r="CR12" s="983">
        <v>30</v>
      </c>
      <c r="CS12" s="984"/>
      <c r="CT12" s="984"/>
      <c r="CU12" s="984"/>
      <c r="CV12" s="985"/>
      <c r="CW12" s="983">
        <v>1</v>
      </c>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551</v>
      </c>
      <c r="BT13" s="1009"/>
      <c r="BU13" s="1009"/>
      <c r="BV13" s="1009"/>
      <c r="BW13" s="1009"/>
      <c r="BX13" s="1009"/>
      <c r="BY13" s="1009"/>
      <c r="BZ13" s="1009"/>
      <c r="CA13" s="1009"/>
      <c r="CB13" s="1009"/>
      <c r="CC13" s="1009"/>
      <c r="CD13" s="1009"/>
      <c r="CE13" s="1009"/>
      <c r="CF13" s="1009"/>
      <c r="CG13" s="1010"/>
      <c r="CH13" s="983">
        <v>1</v>
      </c>
      <c r="CI13" s="984"/>
      <c r="CJ13" s="984"/>
      <c r="CK13" s="984"/>
      <c r="CL13" s="985"/>
      <c r="CM13" s="983">
        <v>10</v>
      </c>
      <c r="CN13" s="984"/>
      <c r="CO13" s="984"/>
      <c r="CP13" s="984"/>
      <c r="CQ13" s="985"/>
      <c r="CR13" s="983">
        <v>3</v>
      </c>
      <c r="CS13" s="984"/>
      <c r="CT13" s="984"/>
      <c r="CU13" s="984"/>
      <c r="CV13" s="985"/>
      <c r="CW13" s="983">
        <v>0</v>
      </c>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552</v>
      </c>
      <c r="BT14" s="1009"/>
      <c r="BU14" s="1009"/>
      <c r="BV14" s="1009"/>
      <c r="BW14" s="1009"/>
      <c r="BX14" s="1009"/>
      <c r="BY14" s="1009"/>
      <c r="BZ14" s="1009"/>
      <c r="CA14" s="1009"/>
      <c r="CB14" s="1009"/>
      <c r="CC14" s="1009"/>
      <c r="CD14" s="1009"/>
      <c r="CE14" s="1009"/>
      <c r="CF14" s="1009"/>
      <c r="CG14" s="1010"/>
      <c r="CH14" s="983">
        <v>-3</v>
      </c>
      <c r="CI14" s="984"/>
      <c r="CJ14" s="984"/>
      <c r="CK14" s="984"/>
      <c r="CL14" s="985"/>
      <c r="CM14" s="983">
        <v>34</v>
      </c>
      <c r="CN14" s="984"/>
      <c r="CO14" s="984"/>
      <c r="CP14" s="984"/>
      <c r="CQ14" s="985"/>
      <c r="CR14" s="983">
        <v>5</v>
      </c>
      <c r="CS14" s="984"/>
      <c r="CT14" s="984"/>
      <c r="CU14" s="984"/>
      <c r="CV14" s="985"/>
      <c r="CW14" s="983">
        <v>0</v>
      </c>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t="s">
        <v>553</v>
      </c>
      <c r="BT15" s="1009"/>
      <c r="BU15" s="1009"/>
      <c r="BV15" s="1009"/>
      <c r="BW15" s="1009"/>
      <c r="BX15" s="1009"/>
      <c r="BY15" s="1009"/>
      <c r="BZ15" s="1009"/>
      <c r="CA15" s="1009"/>
      <c r="CB15" s="1009"/>
      <c r="CC15" s="1009"/>
      <c r="CD15" s="1009"/>
      <c r="CE15" s="1009"/>
      <c r="CF15" s="1009"/>
      <c r="CG15" s="1010"/>
      <c r="CH15" s="983">
        <v>2</v>
      </c>
      <c r="CI15" s="984"/>
      <c r="CJ15" s="984"/>
      <c r="CK15" s="984"/>
      <c r="CL15" s="985"/>
      <c r="CM15" s="983">
        <v>13</v>
      </c>
      <c r="CN15" s="984"/>
      <c r="CO15" s="984"/>
      <c r="CP15" s="984"/>
      <c r="CQ15" s="985"/>
      <c r="CR15" s="983">
        <v>9</v>
      </c>
      <c r="CS15" s="984"/>
      <c r="CT15" s="984"/>
      <c r="CU15" s="984"/>
      <c r="CV15" s="985"/>
      <c r="CW15" s="983">
        <v>0</v>
      </c>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t="s">
        <v>554</v>
      </c>
      <c r="BT16" s="1009"/>
      <c r="BU16" s="1009"/>
      <c r="BV16" s="1009"/>
      <c r="BW16" s="1009"/>
      <c r="BX16" s="1009"/>
      <c r="BY16" s="1009"/>
      <c r="BZ16" s="1009"/>
      <c r="CA16" s="1009"/>
      <c r="CB16" s="1009"/>
      <c r="CC16" s="1009"/>
      <c r="CD16" s="1009"/>
      <c r="CE16" s="1009"/>
      <c r="CF16" s="1009"/>
      <c r="CG16" s="1010"/>
      <c r="CH16" s="983">
        <v>-4</v>
      </c>
      <c r="CI16" s="984"/>
      <c r="CJ16" s="984"/>
      <c r="CK16" s="984"/>
      <c r="CL16" s="985"/>
      <c r="CM16" s="983">
        <v>69</v>
      </c>
      <c r="CN16" s="984"/>
      <c r="CO16" s="984"/>
      <c r="CP16" s="984"/>
      <c r="CQ16" s="985"/>
      <c r="CR16" s="983">
        <v>50</v>
      </c>
      <c r="CS16" s="984"/>
      <c r="CT16" s="984"/>
      <c r="CU16" s="984"/>
      <c r="CV16" s="985"/>
      <c r="CW16" s="983">
        <v>0</v>
      </c>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t="s">
        <v>555</v>
      </c>
      <c r="BT17" s="1009"/>
      <c r="BU17" s="1009"/>
      <c r="BV17" s="1009"/>
      <c r="BW17" s="1009"/>
      <c r="BX17" s="1009"/>
      <c r="BY17" s="1009"/>
      <c r="BZ17" s="1009"/>
      <c r="CA17" s="1009"/>
      <c r="CB17" s="1009"/>
      <c r="CC17" s="1009"/>
      <c r="CD17" s="1009"/>
      <c r="CE17" s="1009"/>
      <c r="CF17" s="1009"/>
      <c r="CG17" s="1010"/>
      <c r="CH17" s="983">
        <v>-2</v>
      </c>
      <c r="CI17" s="984"/>
      <c r="CJ17" s="984"/>
      <c r="CK17" s="984"/>
      <c r="CL17" s="985"/>
      <c r="CM17" s="983">
        <v>11</v>
      </c>
      <c r="CN17" s="984"/>
      <c r="CO17" s="984"/>
      <c r="CP17" s="984"/>
      <c r="CQ17" s="985"/>
      <c r="CR17" s="983">
        <v>3</v>
      </c>
      <c r="CS17" s="984"/>
      <c r="CT17" s="984"/>
      <c r="CU17" s="984"/>
      <c r="CV17" s="985"/>
      <c r="CW17" s="983">
        <v>0</v>
      </c>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60740</v>
      </c>
      <c r="R23" s="1063"/>
      <c r="S23" s="1063"/>
      <c r="T23" s="1063"/>
      <c r="U23" s="1063"/>
      <c r="V23" s="1063">
        <v>58489</v>
      </c>
      <c r="W23" s="1063"/>
      <c r="X23" s="1063"/>
      <c r="Y23" s="1063"/>
      <c r="Z23" s="1063"/>
      <c r="AA23" s="1063">
        <v>2251</v>
      </c>
      <c r="AB23" s="1063"/>
      <c r="AC23" s="1063"/>
      <c r="AD23" s="1063"/>
      <c r="AE23" s="1064"/>
      <c r="AF23" s="1065">
        <v>453</v>
      </c>
      <c r="AG23" s="1063"/>
      <c r="AH23" s="1063"/>
      <c r="AI23" s="1063"/>
      <c r="AJ23" s="1066"/>
      <c r="AK23" s="1067"/>
      <c r="AL23" s="1068"/>
      <c r="AM23" s="1068"/>
      <c r="AN23" s="1068"/>
      <c r="AO23" s="1068"/>
      <c r="AP23" s="1063">
        <v>51578</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11910</v>
      </c>
      <c r="R28" s="1048"/>
      <c r="S28" s="1048"/>
      <c r="T28" s="1048"/>
      <c r="U28" s="1048"/>
      <c r="V28" s="1048">
        <v>11793</v>
      </c>
      <c r="W28" s="1048"/>
      <c r="X28" s="1048"/>
      <c r="Y28" s="1048"/>
      <c r="Z28" s="1048"/>
      <c r="AA28" s="1048">
        <v>116</v>
      </c>
      <c r="AB28" s="1048"/>
      <c r="AC28" s="1048"/>
      <c r="AD28" s="1048"/>
      <c r="AE28" s="1049"/>
      <c r="AF28" s="1050">
        <v>116</v>
      </c>
      <c r="AG28" s="1048"/>
      <c r="AH28" s="1048"/>
      <c r="AI28" s="1048"/>
      <c r="AJ28" s="1051"/>
      <c r="AK28" s="1052">
        <v>695</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475</v>
      </c>
      <c r="R29" s="1038"/>
      <c r="S29" s="1038"/>
      <c r="T29" s="1038"/>
      <c r="U29" s="1038"/>
      <c r="V29" s="1038">
        <v>475</v>
      </c>
      <c r="W29" s="1038"/>
      <c r="X29" s="1038"/>
      <c r="Y29" s="1038"/>
      <c r="Z29" s="1038"/>
      <c r="AA29" s="1038">
        <v>0</v>
      </c>
      <c r="AB29" s="1038"/>
      <c r="AC29" s="1038"/>
      <c r="AD29" s="1038"/>
      <c r="AE29" s="1039"/>
      <c r="AF29" s="1013" t="s">
        <v>113</v>
      </c>
      <c r="AG29" s="1014"/>
      <c r="AH29" s="1014"/>
      <c r="AI29" s="1014"/>
      <c r="AJ29" s="1015"/>
      <c r="AK29" s="974">
        <v>54</v>
      </c>
      <c r="AL29" s="965"/>
      <c r="AM29" s="965"/>
      <c r="AN29" s="965"/>
      <c r="AO29" s="965"/>
      <c r="AP29" s="965">
        <v>91</v>
      </c>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1130</v>
      </c>
      <c r="R30" s="1038"/>
      <c r="S30" s="1038"/>
      <c r="T30" s="1038"/>
      <c r="U30" s="1038"/>
      <c r="V30" s="1038">
        <v>1129</v>
      </c>
      <c r="W30" s="1038"/>
      <c r="X30" s="1038"/>
      <c r="Y30" s="1038"/>
      <c r="Z30" s="1038"/>
      <c r="AA30" s="1038">
        <v>2</v>
      </c>
      <c r="AB30" s="1038"/>
      <c r="AC30" s="1038"/>
      <c r="AD30" s="1038"/>
      <c r="AE30" s="1039"/>
      <c r="AF30" s="1013">
        <v>2</v>
      </c>
      <c r="AG30" s="1014"/>
      <c r="AH30" s="1014"/>
      <c r="AI30" s="1014"/>
      <c r="AJ30" s="1015"/>
      <c r="AK30" s="974">
        <v>237</v>
      </c>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9867</v>
      </c>
      <c r="R31" s="1038"/>
      <c r="S31" s="1038"/>
      <c r="T31" s="1038"/>
      <c r="U31" s="1038"/>
      <c r="V31" s="1038">
        <v>9759</v>
      </c>
      <c r="W31" s="1038"/>
      <c r="X31" s="1038"/>
      <c r="Y31" s="1038"/>
      <c r="Z31" s="1038"/>
      <c r="AA31" s="1038">
        <v>108</v>
      </c>
      <c r="AB31" s="1038"/>
      <c r="AC31" s="1038"/>
      <c r="AD31" s="1038"/>
      <c r="AE31" s="1039"/>
      <c r="AF31" s="1013">
        <v>108</v>
      </c>
      <c r="AG31" s="1014"/>
      <c r="AH31" s="1014"/>
      <c r="AI31" s="1014"/>
      <c r="AJ31" s="1015"/>
      <c r="AK31" s="974">
        <v>1411</v>
      </c>
      <c r="AL31" s="965"/>
      <c r="AM31" s="965"/>
      <c r="AN31" s="965"/>
      <c r="AO31" s="965"/>
      <c r="AP31" s="965"/>
      <c r="AQ31" s="965"/>
      <c r="AR31" s="965"/>
      <c r="AS31" s="965"/>
      <c r="AT31" s="965"/>
      <c r="AU31" s="965"/>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261</v>
      </c>
      <c r="R32" s="1038"/>
      <c r="S32" s="1038"/>
      <c r="T32" s="1038"/>
      <c r="U32" s="1038"/>
      <c r="V32" s="1038">
        <v>286</v>
      </c>
      <c r="W32" s="1038"/>
      <c r="X32" s="1038"/>
      <c r="Y32" s="1038"/>
      <c r="Z32" s="1038"/>
      <c r="AA32" s="1038">
        <v>-24</v>
      </c>
      <c r="AB32" s="1038"/>
      <c r="AC32" s="1038"/>
      <c r="AD32" s="1038"/>
      <c r="AE32" s="1039"/>
      <c r="AF32" s="1013">
        <v>750</v>
      </c>
      <c r="AG32" s="1014"/>
      <c r="AH32" s="1014"/>
      <c r="AI32" s="1014"/>
      <c r="AJ32" s="1015"/>
      <c r="AK32" s="974">
        <v>4</v>
      </c>
      <c r="AL32" s="965"/>
      <c r="AM32" s="965"/>
      <c r="AN32" s="965"/>
      <c r="AO32" s="965"/>
      <c r="AP32" s="965">
        <v>2157</v>
      </c>
      <c r="AQ32" s="965"/>
      <c r="AR32" s="965"/>
      <c r="AS32" s="965"/>
      <c r="AT32" s="965"/>
      <c r="AU32" s="965">
        <v>32</v>
      </c>
      <c r="AV32" s="965"/>
      <c r="AW32" s="965"/>
      <c r="AX32" s="965"/>
      <c r="AY32" s="965"/>
      <c r="AZ32" s="1036"/>
      <c r="BA32" s="1036"/>
      <c r="BB32" s="1036"/>
      <c r="BC32" s="1036"/>
      <c r="BD32" s="1036"/>
      <c r="BE32" s="1026" t="s">
        <v>385</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37">
        <f>ROUND((12207809+2222064)/1000,0)</f>
        <v>14430</v>
      </c>
      <c r="R33" s="1038"/>
      <c r="S33" s="1038"/>
      <c r="T33" s="1038"/>
      <c r="U33" s="1038"/>
      <c r="V33" s="1038">
        <f>ROUND((12290100+2297451)/1000,0)</f>
        <v>14588</v>
      </c>
      <c r="W33" s="1038"/>
      <c r="X33" s="1038"/>
      <c r="Y33" s="1038"/>
      <c r="Z33" s="1038"/>
      <c r="AA33" s="1038">
        <f>ROUND((12207809-12290100+2222064-2297451)/1000,0)</f>
        <v>-158</v>
      </c>
      <c r="AB33" s="1038"/>
      <c r="AC33" s="1038"/>
      <c r="AD33" s="1038"/>
      <c r="AE33" s="1039"/>
      <c r="AF33" s="1013">
        <v>9365</v>
      </c>
      <c r="AG33" s="1014"/>
      <c r="AH33" s="1014"/>
      <c r="AI33" s="1014"/>
      <c r="AJ33" s="1015"/>
      <c r="AK33" s="974">
        <f>ROUND((1086074+429075)/1000,0)</f>
        <v>1515</v>
      </c>
      <c r="AL33" s="965"/>
      <c r="AM33" s="965"/>
      <c r="AN33" s="965"/>
      <c r="AO33" s="965"/>
      <c r="AP33" s="965">
        <v>13058</v>
      </c>
      <c r="AQ33" s="965"/>
      <c r="AR33" s="965"/>
      <c r="AS33" s="965"/>
      <c r="AT33" s="965"/>
      <c r="AU33" s="965">
        <v>8124</v>
      </c>
      <c r="AV33" s="965"/>
      <c r="AW33" s="965"/>
      <c r="AX33" s="965"/>
      <c r="AY33" s="965"/>
      <c r="AZ33" s="1036"/>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387</v>
      </c>
      <c r="C34" s="1032"/>
      <c r="D34" s="1032"/>
      <c r="E34" s="1032"/>
      <c r="F34" s="1032"/>
      <c r="G34" s="1032"/>
      <c r="H34" s="1032"/>
      <c r="I34" s="1032"/>
      <c r="J34" s="1032"/>
      <c r="K34" s="1032"/>
      <c r="L34" s="1032"/>
      <c r="M34" s="1032"/>
      <c r="N34" s="1032"/>
      <c r="O34" s="1032"/>
      <c r="P34" s="1033"/>
      <c r="Q34" s="1037">
        <v>431</v>
      </c>
      <c r="R34" s="1038"/>
      <c r="S34" s="1038"/>
      <c r="T34" s="1038"/>
      <c r="U34" s="1038"/>
      <c r="V34" s="1038">
        <v>429</v>
      </c>
      <c r="W34" s="1038"/>
      <c r="X34" s="1038"/>
      <c r="Y34" s="1038"/>
      <c r="Z34" s="1038"/>
      <c r="AA34" s="1038">
        <v>2</v>
      </c>
      <c r="AB34" s="1038"/>
      <c r="AC34" s="1038"/>
      <c r="AD34" s="1038"/>
      <c r="AE34" s="1039"/>
      <c r="AF34" s="1013">
        <v>236</v>
      </c>
      <c r="AG34" s="1014"/>
      <c r="AH34" s="1014"/>
      <c r="AI34" s="1014"/>
      <c r="AJ34" s="1015"/>
      <c r="AK34" s="974">
        <v>8</v>
      </c>
      <c r="AL34" s="965"/>
      <c r="AM34" s="965"/>
      <c r="AN34" s="965"/>
      <c r="AO34" s="965"/>
      <c r="AP34" s="965">
        <v>46</v>
      </c>
      <c r="AQ34" s="965"/>
      <c r="AR34" s="965"/>
      <c r="AS34" s="965"/>
      <c r="AT34" s="965"/>
      <c r="AU34" s="965">
        <v>0</v>
      </c>
      <c r="AV34" s="965"/>
      <c r="AW34" s="965"/>
      <c r="AX34" s="965"/>
      <c r="AY34" s="965"/>
      <c r="AZ34" s="1036"/>
      <c r="BA34" s="1036"/>
      <c r="BB34" s="1036"/>
      <c r="BC34" s="1036"/>
      <c r="BD34" s="1036"/>
      <c r="BE34" s="1026" t="s">
        <v>385</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388</v>
      </c>
      <c r="C35" s="1032"/>
      <c r="D35" s="1032"/>
      <c r="E35" s="1032"/>
      <c r="F35" s="1032"/>
      <c r="G35" s="1032"/>
      <c r="H35" s="1032"/>
      <c r="I35" s="1032"/>
      <c r="J35" s="1032"/>
      <c r="K35" s="1032"/>
      <c r="L35" s="1032"/>
      <c r="M35" s="1032"/>
      <c r="N35" s="1032"/>
      <c r="O35" s="1032"/>
      <c r="P35" s="1033"/>
      <c r="Q35" s="1037">
        <v>545</v>
      </c>
      <c r="R35" s="1038"/>
      <c r="S35" s="1038"/>
      <c r="T35" s="1038"/>
      <c r="U35" s="1038"/>
      <c r="V35" s="1038">
        <v>512</v>
      </c>
      <c r="W35" s="1038"/>
      <c r="X35" s="1038"/>
      <c r="Y35" s="1038"/>
      <c r="Z35" s="1038"/>
      <c r="AA35" s="1038">
        <v>34</v>
      </c>
      <c r="AB35" s="1038"/>
      <c r="AC35" s="1038"/>
      <c r="AD35" s="1038"/>
      <c r="AE35" s="1039"/>
      <c r="AF35" s="1013">
        <v>34</v>
      </c>
      <c r="AG35" s="1014"/>
      <c r="AH35" s="1014"/>
      <c r="AI35" s="1014"/>
      <c r="AJ35" s="1015"/>
      <c r="AK35" s="974">
        <v>53</v>
      </c>
      <c r="AL35" s="965"/>
      <c r="AM35" s="965"/>
      <c r="AN35" s="965"/>
      <c r="AO35" s="965"/>
      <c r="AP35" s="965">
        <v>1331</v>
      </c>
      <c r="AQ35" s="965"/>
      <c r="AR35" s="965"/>
      <c r="AS35" s="965"/>
      <c r="AT35" s="965"/>
      <c r="AU35" s="965">
        <v>666</v>
      </c>
      <c r="AV35" s="965"/>
      <c r="AW35" s="965"/>
      <c r="AX35" s="965"/>
      <c r="AY35" s="965"/>
      <c r="AZ35" s="1036"/>
      <c r="BA35" s="1036"/>
      <c r="BB35" s="1036"/>
      <c r="BC35" s="1036"/>
      <c r="BD35" s="1036"/>
      <c r="BE35" s="1026" t="s">
        <v>389</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390</v>
      </c>
      <c r="C36" s="1032"/>
      <c r="D36" s="1032"/>
      <c r="E36" s="1032"/>
      <c r="F36" s="1032"/>
      <c r="G36" s="1032"/>
      <c r="H36" s="1032"/>
      <c r="I36" s="1032"/>
      <c r="J36" s="1032"/>
      <c r="K36" s="1032"/>
      <c r="L36" s="1032"/>
      <c r="M36" s="1032"/>
      <c r="N36" s="1032"/>
      <c r="O36" s="1032"/>
      <c r="P36" s="1033"/>
      <c r="Q36" s="1037">
        <v>5148</v>
      </c>
      <c r="R36" s="1038"/>
      <c r="S36" s="1038"/>
      <c r="T36" s="1038"/>
      <c r="U36" s="1038"/>
      <c r="V36" s="1038">
        <v>5141</v>
      </c>
      <c r="W36" s="1038"/>
      <c r="X36" s="1038"/>
      <c r="Y36" s="1038"/>
      <c r="Z36" s="1038"/>
      <c r="AA36" s="1038">
        <v>7</v>
      </c>
      <c r="AB36" s="1038"/>
      <c r="AC36" s="1038"/>
      <c r="AD36" s="1038"/>
      <c r="AE36" s="1039"/>
      <c r="AF36" s="1013">
        <v>0</v>
      </c>
      <c r="AG36" s="1014"/>
      <c r="AH36" s="1014"/>
      <c r="AI36" s="1014"/>
      <c r="AJ36" s="1015"/>
      <c r="AK36" s="974">
        <v>1456</v>
      </c>
      <c r="AL36" s="965"/>
      <c r="AM36" s="965"/>
      <c r="AN36" s="965"/>
      <c r="AO36" s="965"/>
      <c r="AP36" s="965">
        <v>44916</v>
      </c>
      <c r="AQ36" s="965"/>
      <c r="AR36" s="965"/>
      <c r="AS36" s="965"/>
      <c r="AT36" s="965"/>
      <c r="AU36" s="965">
        <v>20712</v>
      </c>
      <c r="AV36" s="965"/>
      <c r="AW36" s="965"/>
      <c r="AX36" s="965"/>
      <c r="AY36" s="965"/>
      <c r="AZ36" s="1036"/>
      <c r="BA36" s="1036"/>
      <c r="BB36" s="1036"/>
      <c r="BC36" s="1036"/>
      <c r="BD36" s="1036"/>
      <c r="BE36" s="1026" t="s">
        <v>389</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391</v>
      </c>
      <c r="C37" s="1032"/>
      <c r="D37" s="1032"/>
      <c r="E37" s="1032"/>
      <c r="F37" s="1032"/>
      <c r="G37" s="1032"/>
      <c r="H37" s="1032"/>
      <c r="I37" s="1032"/>
      <c r="J37" s="1032"/>
      <c r="K37" s="1032"/>
      <c r="L37" s="1032"/>
      <c r="M37" s="1032"/>
      <c r="N37" s="1032"/>
      <c r="O37" s="1032"/>
      <c r="P37" s="1033"/>
      <c r="Q37" s="1037">
        <v>1373</v>
      </c>
      <c r="R37" s="1038"/>
      <c r="S37" s="1038"/>
      <c r="T37" s="1038"/>
      <c r="U37" s="1038"/>
      <c r="V37" s="1038">
        <v>1371</v>
      </c>
      <c r="W37" s="1038"/>
      <c r="X37" s="1038"/>
      <c r="Y37" s="1038"/>
      <c r="Z37" s="1038"/>
      <c r="AA37" s="1038">
        <v>2</v>
      </c>
      <c r="AB37" s="1038"/>
      <c r="AC37" s="1038"/>
      <c r="AD37" s="1038"/>
      <c r="AE37" s="1039"/>
      <c r="AF37" s="1013">
        <v>2</v>
      </c>
      <c r="AG37" s="1014"/>
      <c r="AH37" s="1014"/>
      <c r="AI37" s="1014"/>
      <c r="AJ37" s="1015"/>
      <c r="AK37" s="974">
        <v>755</v>
      </c>
      <c r="AL37" s="965"/>
      <c r="AM37" s="965"/>
      <c r="AN37" s="965"/>
      <c r="AO37" s="965"/>
      <c r="AP37" s="965">
        <v>7012</v>
      </c>
      <c r="AQ37" s="965"/>
      <c r="AR37" s="965"/>
      <c r="AS37" s="965"/>
      <c r="AT37" s="965"/>
      <c r="AU37" s="965">
        <v>4646</v>
      </c>
      <c r="AV37" s="965"/>
      <c r="AW37" s="965"/>
      <c r="AX37" s="965"/>
      <c r="AY37" s="965"/>
      <c r="AZ37" s="1036"/>
      <c r="BA37" s="1036"/>
      <c r="BB37" s="1036"/>
      <c r="BC37" s="1036"/>
      <c r="BD37" s="1036"/>
      <c r="BE37" s="1026" t="s">
        <v>389</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392</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10613</v>
      </c>
      <c r="AG63" s="953"/>
      <c r="AH63" s="953"/>
      <c r="AI63" s="953"/>
      <c r="AJ63" s="1024"/>
      <c r="AK63" s="1025"/>
      <c r="AL63" s="957"/>
      <c r="AM63" s="957"/>
      <c r="AN63" s="957"/>
      <c r="AO63" s="957"/>
      <c r="AP63" s="953">
        <v>68610</v>
      </c>
      <c r="AQ63" s="953"/>
      <c r="AR63" s="953"/>
      <c r="AS63" s="953"/>
      <c r="AT63" s="953"/>
      <c r="AU63" s="953">
        <v>34181</v>
      </c>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395</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396</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537</v>
      </c>
      <c r="C68" s="980"/>
      <c r="D68" s="980"/>
      <c r="E68" s="980"/>
      <c r="F68" s="980"/>
      <c r="G68" s="980"/>
      <c r="H68" s="980"/>
      <c r="I68" s="980"/>
      <c r="J68" s="980"/>
      <c r="K68" s="980"/>
      <c r="L68" s="980"/>
      <c r="M68" s="980"/>
      <c r="N68" s="980"/>
      <c r="O68" s="980"/>
      <c r="P68" s="981"/>
      <c r="Q68" s="982">
        <v>3413</v>
      </c>
      <c r="R68" s="976"/>
      <c r="S68" s="976"/>
      <c r="T68" s="976"/>
      <c r="U68" s="976"/>
      <c r="V68" s="976">
        <v>2815</v>
      </c>
      <c r="W68" s="976"/>
      <c r="X68" s="976"/>
      <c r="Y68" s="976"/>
      <c r="Z68" s="976"/>
      <c r="AA68" s="976">
        <v>597</v>
      </c>
      <c r="AB68" s="976"/>
      <c r="AC68" s="976"/>
      <c r="AD68" s="976"/>
      <c r="AE68" s="976"/>
      <c r="AF68" s="976">
        <v>224</v>
      </c>
      <c r="AG68" s="976"/>
      <c r="AH68" s="976"/>
      <c r="AI68" s="976"/>
      <c r="AJ68" s="976"/>
      <c r="AK68" s="976">
        <v>0</v>
      </c>
      <c r="AL68" s="976"/>
      <c r="AM68" s="976"/>
      <c r="AN68" s="976"/>
      <c r="AO68" s="976"/>
      <c r="AP68" s="976">
        <v>118</v>
      </c>
      <c r="AQ68" s="976"/>
      <c r="AR68" s="976"/>
      <c r="AS68" s="976"/>
      <c r="AT68" s="976"/>
      <c r="AU68" s="976">
        <v>87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538</v>
      </c>
      <c r="C69" s="969"/>
      <c r="D69" s="969"/>
      <c r="E69" s="969"/>
      <c r="F69" s="969"/>
      <c r="G69" s="969"/>
      <c r="H69" s="969"/>
      <c r="I69" s="969"/>
      <c r="J69" s="969"/>
      <c r="K69" s="969"/>
      <c r="L69" s="969"/>
      <c r="M69" s="969"/>
      <c r="N69" s="969"/>
      <c r="O69" s="969"/>
      <c r="P69" s="970"/>
      <c r="Q69" s="971">
        <v>1851</v>
      </c>
      <c r="R69" s="965"/>
      <c r="S69" s="965"/>
      <c r="T69" s="965"/>
      <c r="U69" s="965"/>
      <c r="V69" s="965">
        <v>1775</v>
      </c>
      <c r="W69" s="965"/>
      <c r="X69" s="965"/>
      <c r="Y69" s="965"/>
      <c r="Z69" s="965"/>
      <c r="AA69" s="965">
        <v>77</v>
      </c>
      <c r="AB69" s="965"/>
      <c r="AC69" s="965"/>
      <c r="AD69" s="965"/>
      <c r="AE69" s="965"/>
      <c r="AF69" s="965">
        <v>2635</v>
      </c>
      <c r="AG69" s="965"/>
      <c r="AH69" s="965"/>
      <c r="AI69" s="965"/>
      <c r="AJ69" s="965"/>
      <c r="AK69" s="965">
        <v>0</v>
      </c>
      <c r="AL69" s="965"/>
      <c r="AM69" s="965"/>
      <c r="AN69" s="965"/>
      <c r="AO69" s="965"/>
      <c r="AP69" s="965">
        <v>11347</v>
      </c>
      <c r="AQ69" s="965"/>
      <c r="AR69" s="965"/>
      <c r="AS69" s="965"/>
      <c r="AT69" s="965"/>
      <c r="AU69" s="965">
        <v>1149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539</v>
      </c>
      <c r="C70" s="969"/>
      <c r="D70" s="969"/>
      <c r="E70" s="969"/>
      <c r="F70" s="969"/>
      <c r="G70" s="969"/>
      <c r="H70" s="969"/>
      <c r="I70" s="969"/>
      <c r="J70" s="969"/>
      <c r="K70" s="969"/>
      <c r="L70" s="969"/>
      <c r="M70" s="969"/>
      <c r="N70" s="969"/>
      <c r="O70" s="969"/>
      <c r="P70" s="970"/>
      <c r="Q70" s="971">
        <v>2343</v>
      </c>
      <c r="R70" s="965"/>
      <c r="S70" s="965"/>
      <c r="T70" s="965"/>
      <c r="U70" s="965"/>
      <c r="V70" s="965">
        <v>2260</v>
      </c>
      <c r="W70" s="965"/>
      <c r="X70" s="965"/>
      <c r="Y70" s="965"/>
      <c r="Z70" s="965"/>
      <c r="AA70" s="965">
        <v>83</v>
      </c>
      <c r="AB70" s="965"/>
      <c r="AC70" s="965"/>
      <c r="AD70" s="965"/>
      <c r="AE70" s="965"/>
      <c r="AF70" s="965">
        <v>83</v>
      </c>
      <c r="AG70" s="965"/>
      <c r="AH70" s="965"/>
      <c r="AI70" s="965"/>
      <c r="AJ70" s="965"/>
      <c r="AK70" s="965">
        <v>0</v>
      </c>
      <c r="AL70" s="965"/>
      <c r="AM70" s="965"/>
      <c r="AN70" s="965"/>
      <c r="AO70" s="965"/>
      <c r="AP70" s="965">
        <v>813</v>
      </c>
      <c r="AQ70" s="965"/>
      <c r="AR70" s="965"/>
      <c r="AS70" s="965"/>
      <c r="AT70" s="965"/>
      <c r="AU70" s="965">
        <v>592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540</v>
      </c>
      <c r="C71" s="969"/>
      <c r="D71" s="969"/>
      <c r="E71" s="969"/>
      <c r="F71" s="969"/>
      <c r="G71" s="969"/>
      <c r="H71" s="969"/>
      <c r="I71" s="969"/>
      <c r="J71" s="969"/>
      <c r="K71" s="969"/>
      <c r="L71" s="969"/>
      <c r="M71" s="969"/>
      <c r="N71" s="969"/>
      <c r="O71" s="969"/>
      <c r="P71" s="970"/>
      <c r="Q71" s="971">
        <v>173</v>
      </c>
      <c r="R71" s="965"/>
      <c r="S71" s="965"/>
      <c r="T71" s="965"/>
      <c r="U71" s="965"/>
      <c r="V71" s="965">
        <v>163</v>
      </c>
      <c r="W71" s="965"/>
      <c r="X71" s="965"/>
      <c r="Y71" s="965"/>
      <c r="Z71" s="965"/>
      <c r="AA71" s="965">
        <v>10</v>
      </c>
      <c r="AB71" s="965"/>
      <c r="AC71" s="965"/>
      <c r="AD71" s="965"/>
      <c r="AE71" s="965"/>
      <c r="AF71" s="965">
        <v>10</v>
      </c>
      <c r="AG71" s="965"/>
      <c r="AH71" s="965"/>
      <c r="AI71" s="965"/>
      <c r="AJ71" s="965"/>
      <c r="AK71" s="965">
        <v>0</v>
      </c>
      <c r="AL71" s="965"/>
      <c r="AM71" s="965"/>
      <c r="AN71" s="965"/>
      <c r="AO71" s="965"/>
      <c r="AP71" s="965">
        <v>0</v>
      </c>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541</v>
      </c>
      <c r="C72" s="969"/>
      <c r="D72" s="969"/>
      <c r="E72" s="969"/>
      <c r="F72" s="969"/>
      <c r="G72" s="969"/>
      <c r="H72" s="969"/>
      <c r="I72" s="969"/>
      <c r="J72" s="969"/>
      <c r="K72" s="969"/>
      <c r="L72" s="969"/>
      <c r="M72" s="969"/>
      <c r="N72" s="969"/>
      <c r="O72" s="969"/>
      <c r="P72" s="970"/>
      <c r="Q72" s="971">
        <v>139507</v>
      </c>
      <c r="R72" s="965"/>
      <c r="S72" s="965"/>
      <c r="T72" s="965"/>
      <c r="U72" s="965"/>
      <c r="V72" s="965">
        <v>133857</v>
      </c>
      <c r="W72" s="965"/>
      <c r="X72" s="965"/>
      <c r="Y72" s="965"/>
      <c r="Z72" s="965"/>
      <c r="AA72" s="965">
        <v>5651</v>
      </c>
      <c r="AB72" s="965"/>
      <c r="AC72" s="965"/>
      <c r="AD72" s="965"/>
      <c r="AE72" s="965"/>
      <c r="AF72" s="965">
        <v>5651</v>
      </c>
      <c r="AG72" s="965"/>
      <c r="AH72" s="965"/>
      <c r="AI72" s="965"/>
      <c r="AJ72" s="965"/>
      <c r="AK72" s="965">
        <v>805</v>
      </c>
      <c r="AL72" s="965"/>
      <c r="AM72" s="965"/>
      <c r="AN72" s="965"/>
      <c r="AO72" s="965"/>
      <c r="AP72" s="965">
        <v>0</v>
      </c>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542</v>
      </c>
      <c r="C73" s="969"/>
      <c r="D73" s="969"/>
      <c r="E73" s="969"/>
      <c r="F73" s="969"/>
      <c r="G73" s="969"/>
      <c r="H73" s="969"/>
      <c r="I73" s="969"/>
      <c r="J73" s="969"/>
      <c r="K73" s="969"/>
      <c r="L73" s="969"/>
      <c r="M73" s="969"/>
      <c r="N73" s="969"/>
      <c r="O73" s="969"/>
      <c r="P73" s="970"/>
      <c r="Q73" s="971">
        <v>82</v>
      </c>
      <c r="R73" s="965"/>
      <c r="S73" s="965"/>
      <c r="T73" s="965"/>
      <c r="U73" s="965"/>
      <c r="V73" s="965">
        <v>77</v>
      </c>
      <c r="W73" s="965"/>
      <c r="X73" s="965"/>
      <c r="Y73" s="965"/>
      <c r="Z73" s="965"/>
      <c r="AA73" s="965">
        <v>5</v>
      </c>
      <c r="AB73" s="965"/>
      <c r="AC73" s="965"/>
      <c r="AD73" s="965"/>
      <c r="AE73" s="965"/>
      <c r="AF73" s="965">
        <v>5</v>
      </c>
      <c r="AG73" s="965"/>
      <c r="AH73" s="965"/>
      <c r="AI73" s="965"/>
      <c r="AJ73" s="965"/>
      <c r="AK73" s="965">
        <v>0</v>
      </c>
      <c r="AL73" s="965"/>
      <c r="AM73" s="965"/>
      <c r="AN73" s="965"/>
      <c r="AO73" s="965"/>
      <c r="AP73" s="965">
        <v>0</v>
      </c>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543</v>
      </c>
      <c r="C74" s="969"/>
      <c r="D74" s="969"/>
      <c r="E74" s="969"/>
      <c r="F74" s="969"/>
      <c r="G74" s="969"/>
      <c r="H74" s="969"/>
      <c r="I74" s="969"/>
      <c r="J74" s="969"/>
      <c r="K74" s="969"/>
      <c r="L74" s="969"/>
      <c r="M74" s="969"/>
      <c r="N74" s="969"/>
      <c r="O74" s="969"/>
      <c r="P74" s="970"/>
      <c r="Q74" s="972">
        <v>204</v>
      </c>
      <c r="R74" s="973"/>
      <c r="S74" s="973"/>
      <c r="T74" s="973"/>
      <c r="U74" s="974"/>
      <c r="V74" s="975">
        <v>200</v>
      </c>
      <c r="W74" s="973"/>
      <c r="X74" s="973"/>
      <c r="Y74" s="973"/>
      <c r="Z74" s="974"/>
      <c r="AA74" s="975">
        <v>3</v>
      </c>
      <c r="AB74" s="973"/>
      <c r="AC74" s="973"/>
      <c r="AD74" s="973"/>
      <c r="AE74" s="974"/>
      <c r="AF74" s="975">
        <v>3</v>
      </c>
      <c r="AG74" s="973"/>
      <c r="AH74" s="973"/>
      <c r="AI74" s="973"/>
      <c r="AJ74" s="974"/>
      <c r="AK74" s="975">
        <v>43</v>
      </c>
      <c r="AL74" s="973"/>
      <c r="AM74" s="973"/>
      <c r="AN74" s="973"/>
      <c r="AO74" s="974"/>
      <c r="AP74" s="975">
        <v>0</v>
      </c>
      <c r="AQ74" s="973"/>
      <c r="AR74" s="973"/>
      <c r="AS74" s="973"/>
      <c r="AT74" s="974"/>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8611</v>
      </c>
      <c r="AG88" s="953"/>
      <c r="AH88" s="953"/>
      <c r="AI88" s="953"/>
      <c r="AJ88" s="953"/>
      <c r="AK88" s="957"/>
      <c r="AL88" s="957"/>
      <c r="AM88" s="957"/>
      <c r="AN88" s="957"/>
      <c r="AO88" s="957"/>
      <c r="AP88" s="953">
        <v>12278</v>
      </c>
      <c r="AQ88" s="953"/>
      <c r="AR88" s="953"/>
      <c r="AS88" s="953"/>
      <c r="AT88" s="953"/>
      <c r="AU88" s="953">
        <v>1828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559</v>
      </c>
      <c r="CS102" s="945"/>
      <c r="CT102" s="945"/>
      <c r="CU102" s="945"/>
      <c r="CV102" s="946"/>
      <c r="CW102" s="944">
        <v>38</v>
      </c>
      <c r="CX102" s="945"/>
      <c r="CY102" s="945"/>
      <c r="CZ102" s="945"/>
      <c r="DA102" s="946"/>
      <c r="DB102" s="944">
        <v>74</v>
      </c>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285</v>
      </c>
      <c r="AG109" s="886"/>
      <c r="AH109" s="886"/>
      <c r="AI109" s="886"/>
      <c r="AJ109" s="887"/>
      <c r="AK109" s="888" t="s">
        <v>284</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285</v>
      </c>
      <c r="BW109" s="886"/>
      <c r="BX109" s="886"/>
      <c r="BY109" s="886"/>
      <c r="BZ109" s="887"/>
      <c r="CA109" s="888" t="s">
        <v>284</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285</v>
      </c>
      <c r="DM109" s="886"/>
      <c r="DN109" s="886"/>
      <c r="DO109" s="886"/>
      <c r="DP109" s="887"/>
      <c r="DQ109" s="888" t="s">
        <v>284</v>
      </c>
      <c r="DR109" s="886"/>
      <c r="DS109" s="886"/>
      <c r="DT109" s="886"/>
      <c r="DU109" s="887"/>
      <c r="DV109" s="888" t="s">
        <v>407</v>
      </c>
      <c r="DW109" s="886"/>
      <c r="DX109" s="886"/>
      <c r="DY109" s="886"/>
      <c r="DZ109" s="917"/>
    </row>
    <row r="110" spans="1:131" s="197" customFormat="1" ht="26.25" customHeight="1">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6780258</v>
      </c>
      <c r="AB110" s="871"/>
      <c r="AC110" s="871"/>
      <c r="AD110" s="871"/>
      <c r="AE110" s="872"/>
      <c r="AF110" s="873">
        <v>6295681</v>
      </c>
      <c r="AG110" s="871"/>
      <c r="AH110" s="871"/>
      <c r="AI110" s="871"/>
      <c r="AJ110" s="872"/>
      <c r="AK110" s="873">
        <v>6020919</v>
      </c>
      <c r="AL110" s="871"/>
      <c r="AM110" s="871"/>
      <c r="AN110" s="871"/>
      <c r="AO110" s="872"/>
      <c r="AP110" s="874">
        <v>19.7</v>
      </c>
      <c r="AQ110" s="875"/>
      <c r="AR110" s="875"/>
      <c r="AS110" s="875"/>
      <c r="AT110" s="876"/>
      <c r="AU110" s="918" t="s">
        <v>61</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55080731</v>
      </c>
      <c r="BR110" s="798"/>
      <c r="BS110" s="798"/>
      <c r="BT110" s="798"/>
      <c r="BU110" s="798"/>
      <c r="BV110" s="798">
        <v>52246687</v>
      </c>
      <c r="BW110" s="798"/>
      <c r="BX110" s="798"/>
      <c r="BY110" s="798"/>
      <c r="BZ110" s="798"/>
      <c r="CA110" s="798">
        <v>51577551</v>
      </c>
      <c r="CB110" s="798"/>
      <c r="CC110" s="798"/>
      <c r="CD110" s="798"/>
      <c r="CE110" s="798"/>
      <c r="CF110" s="859">
        <v>169</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414</v>
      </c>
      <c r="BA111" s="766"/>
      <c r="BB111" s="766"/>
      <c r="BC111" s="766"/>
      <c r="BD111" s="766"/>
      <c r="BE111" s="766"/>
      <c r="BF111" s="766"/>
      <c r="BG111" s="766"/>
      <c r="BH111" s="766"/>
      <c r="BI111" s="766"/>
      <c r="BJ111" s="766"/>
      <c r="BK111" s="766"/>
      <c r="BL111" s="766"/>
      <c r="BM111" s="766"/>
      <c r="BN111" s="766"/>
      <c r="BO111" s="766"/>
      <c r="BP111" s="767"/>
      <c r="BQ111" s="768">
        <v>879706</v>
      </c>
      <c r="BR111" s="769"/>
      <c r="BS111" s="769"/>
      <c r="BT111" s="769"/>
      <c r="BU111" s="769"/>
      <c r="BV111" s="769">
        <v>717754</v>
      </c>
      <c r="BW111" s="769"/>
      <c r="BX111" s="769"/>
      <c r="BY111" s="769"/>
      <c r="BZ111" s="769"/>
      <c r="CA111" s="769">
        <v>577729</v>
      </c>
      <c r="CB111" s="769"/>
      <c r="CC111" s="769"/>
      <c r="CD111" s="769"/>
      <c r="CE111" s="769"/>
      <c r="CF111" s="846">
        <v>1.9</v>
      </c>
      <c r="CG111" s="847"/>
      <c r="CH111" s="847"/>
      <c r="CI111" s="847"/>
      <c r="CJ111" s="847"/>
      <c r="CK111" s="915"/>
      <c r="CL111" s="864"/>
      <c r="CM111" s="801" t="s">
        <v>415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30333</v>
      </c>
      <c r="AB112" s="782"/>
      <c r="AC112" s="782"/>
      <c r="AD112" s="782"/>
      <c r="AE112" s="783"/>
      <c r="AF112" s="784">
        <v>62317</v>
      </c>
      <c r="AG112" s="782"/>
      <c r="AH112" s="782"/>
      <c r="AI112" s="782"/>
      <c r="AJ112" s="783"/>
      <c r="AK112" s="784">
        <v>48317</v>
      </c>
      <c r="AL112" s="782"/>
      <c r="AM112" s="782"/>
      <c r="AN112" s="782"/>
      <c r="AO112" s="783"/>
      <c r="AP112" s="752">
        <v>0.2</v>
      </c>
      <c r="AQ112" s="753"/>
      <c r="AR112" s="753"/>
      <c r="AS112" s="753"/>
      <c r="AT112" s="754"/>
      <c r="AU112" s="921"/>
      <c r="AV112" s="922"/>
      <c r="AW112" s="922"/>
      <c r="AX112" s="922"/>
      <c r="AY112" s="923"/>
      <c r="AZ112" s="765" t="s">
        <v>418</v>
      </c>
      <c r="BA112" s="766"/>
      <c r="BB112" s="766"/>
      <c r="BC112" s="766"/>
      <c r="BD112" s="766"/>
      <c r="BE112" s="766"/>
      <c r="BF112" s="766"/>
      <c r="BG112" s="766"/>
      <c r="BH112" s="766"/>
      <c r="BI112" s="766"/>
      <c r="BJ112" s="766"/>
      <c r="BK112" s="766"/>
      <c r="BL112" s="766"/>
      <c r="BM112" s="766"/>
      <c r="BN112" s="766"/>
      <c r="BO112" s="766"/>
      <c r="BP112" s="767"/>
      <c r="BQ112" s="768">
        <v>33215742</v>
      </c>
      <c r="BR112" s="769"/>
      <c r="BS112" s="769"/>
      <c r="BT112" s="769"/>
      <c r="BU112" s="769"/>
      <c r="BV112" s="769">
        <v>36260641</v>
      </c>
      <c r="BW112" s="769"/>
      <c r="BX112" s="769"/>
      <c r="BY112" s="769"/>
      <c r="BZ112" s="769"/>
      <c r="CA112" s="769">
        <v>34181003</v>
      </c>
      <c r="CB112" s="769"/>
      <c r="CC112" s="769"/>
      <c r="CD112" s="769"/>
      <c r="CE112" s="769"/>
      <c r="CF112" s="846">
        <v>112</v>
      </c>
      <c r="CG112" s="847"/>
      <c r="CH112" s="847"/>
      <c r="CI112" s="847"/>
      <c r="CJ112" s="847"/>
      <c r="CK112" s="915"/>
      <c r="CL112" s="864"/>
      <c r="CM112" s="801" t="s">
        <v>419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420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2822878</v>
      </c>
      <c r="AB113" s="907"/>
      <c r="AC113" s="907"/>
      <c r="AD113" s="907"/>
      <c r="AE113" s="908"/>
      <c r="AF113" s="909">
        <v>2782762</v>
      </c>
      <c r="AG113" s="907"/>
      <c r="AH113" s="907"/>
      <c r="AI113" s="907"/>
      <c r="AJ113" s="908"/>
      <c r="AK113" s="909">
        <v>2774047</v>
      </c>
      <c r="AL113" s="907"/>
      <c r="AM113" s="907"/>
      <c r="AN113" s="907"/>
      <c r="AO113" s="908"/>
      <c r="AP113" s="910">
        <v>9.1</v>
      </c>
      <c r="AQ113" s="911"/>
      <c r="AR113" s="911"/>
      <c r="AS113" s="911"/>
      <c r="AT113" s="912"/>
      <c r="AU113" s="921"/>
      <c r="AV113" s="922"/>
      <c r="AW113" s="922"/>
      <c r="AX113" s="922"/>
      <c r="AY113" s="923"/>
      <c r="AZ113" s="765" t="s">
        <v>421</v>
      </c>
      <c r="BA113" s="766"/>
      <c r="BB113" s="766"/>
      <c r="BC113" s="766"/>
      <c r="BD113" s="766"/>
      <c r="BE113" s="766"/>
      <c r="BF113" s="766"/>
      <c r="BG113" s="766"/>
      <c r="BH113" s="766"/>
      <c r="BI113" s="766"/>
      <c r="BJ113" s="766"/>
      <c r="BK113" s="766"/>
      <c r="BL113" s="766"/>
      <c r="BM113" s="766"/>
      <c r="BN113" s="766"/>
      <c r="BO113" s="766"/>
      <c r="BP113" s="767"/>
      <c r="BQ113" s="768">
        <v>893642</v>
      </c>
      <c r="BR113" s="769"/>
      <c r="BS113" s="769"/>
      <c r="BT113" s="769"/>
      <c r="BU113" s="769"/>
      <c r="BV113" s="769">
        <v>668209</v>
      </c>
      <c r="BW113" s="769"/>
      <c r="BX113" s="769"/>
      <c r="BY113" s="769"/>
      <c r="BZ113" s="769"/>
      <c r="CA113" s="769">
        <v>1828226</v>
      </c>
      <c r="CB113" s="769"/>
      <c r="CC113" s="769"/>
      <c r="CD113" s="769"/>
      <c r="CE113" s="769"/>
      <c r="CF113" s="846">
        <v>6</v>
      </c>
      <c r="CG113" s="847"/>
      <c r="CH113" s="847"/>
      <c r="CI113" s="847"/>
      <c r="CJ113" s="847"/>
      <c r="CK113" s="915"/>
      <c r="CL113" s="864"/>
      <c r="CM113" s="801" t="s">
        <v>422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553827</v>
      </c>
      <c r="AB114" s="782"/>
      <c r="AC114" s="782"/>
      <c r="AD114" s="782"/>
      <c r="AE114" s="783"/>
      <c r="AF114" s="784">
        <v>371662</v>
      </c>
      <c r="AG114" s="782"/>
      <c r="AH114" s="782"/>
      <c r="AI114" s="782"/>
      <c r="AJ114" s="783"/>
      <c r="AK114" s="784">
        <v>432380</v>
      </c>
      <c r="AL114" s="782"/>
      <c r="AM114" s="782"/>
      <c r="AN114" s="782"/>
      <c r="AO114" s="783"/>
      <c r="AP114" s="752">
        <v>1.4</v>
      </c>
      <c r="AQ114" s="753"/>
      <c r="AR114" s="753"/>
      <c r="AS114" s="753"/>
      <c r="AT114" s="754"/>
      <c r="AU114" s="921"/>
      <c r="AV114" s="922"/>
      <c r="AW114" s="922"/>
      <c r="AX114" s="922"/>
      <c r="AY114" s="923"/>
      <c r="AZ114" s="765" t="s">
        <v>424</v>
      </c>
      <c r="BA114" s="766"/>
      <c r="BB114" s="766"/>
      <c r="BC114" s="766"/>
      <c r="BD114" s="766"/>
      <c r="BE114" s="766"/>
      <c r="BF114" s="766"/>
      <c r="BG114" s="766"/>
      <c r="BH114" s="766"/>
      <c r="BI114" s="766"/>
      <c r="BJ114" s="766"/>
      <c r="BK114" s="766"/>
      <c r="BL114" s="766"/>
      <c r="BM114" s="766"/>
      <c r="BN114" s="766"/>
      <c r="BO114" s="766"/>
      <c r="BP114" s="767"/>
      <c r="BQ114" s="768">
        <v>8603535</v>
      </c>
      <c r="BR114" s="769"/>
      <c r="BS114" s="769"/>
      <c r="BT114" s="769"/>
      <c r="BU114" s="769"/>
      <c r="BV114" s="769">
        <v>8171155</v>
      </c>
      <c r="BW114" s="769"/>
      <c r="BX114" s="769"/>
      <c r="BY114" s="769"/>
      <c r="BZ114" s="769"/>
      <c r="CA114" s="769">
        <v>7502929</v>
      </c>
      <c r="CB114" s="769"/>
      <c r="CC114" s="769"/>
      <c r="CD114" s="769"/>
      <c r="CE114" s="769"/>
      <c r="CF114" s="846">
        <v>24.6</v>
      </c>
      <c r="CG114" s="847"/>
      <c r="CH114" s="847"/>
      <c r="CI114" s="847"/>
      <c r="CJ114" s="847"/>
      <c r="CK114" s="915"/>
      <c r="CL114" s="864"/>
      <c r="CM114" s="801" t="s">
        <v>425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213768</v>
      </c>
      <c r="AB115" s="907"/>
      <c r="AC115" s="907"/>
      <c r="AD115" s="907"/>
      <c r="AE115" s="908"/>
      <c r="AF115" s="909">
        <v>451992</v>
      </c>
      <c r="AG115" s="907"/>
      <c r="AH115" s="907"/>
      <c r="AI115" s="907"/>
      <c r="AJ115" s="908"/>
      <c r="AK115" s="909">
        <v>696315</v>
      </c>
      <c r="AL115" s="907"/>
      <c r="AM115" s="907"/>
      <c r="AN115" s="907"/>
      <c r="AO115" s="908"/>
      <c r="AP115" s="910">
        <v>2.2999999999999998</v>
      </c>
      <c r="AQ115" s="911"/>
      <c r="AR115" s="911"/>
      <c r="AS115" s="911"/>
      <c r="AT115" s="912"/>
      <c r="AU115" s="921"/>
      <c r="AV115" s="922"/>
      <c r="AW115" s="922"/>
      <c r="AX115" s="922"/>
      <c r="AY115" s="923"/>
      <c r="AZ115" s="765" t="s">
        <v>427</v>
      </c>
      <c r="BA115" s="766"/>
      <c r="BB115" s="766"/>
      <c r="BC115" s="766"/>
      <c r="BD115" s="766"/>
      <c r="BE115" s="766"/>
      <c r="BF115" s="766"/>
      <c r="BG115" s="766"/>
      <c r="BH115" s="766"/>
      <c r="BI115" s="766"/>
      <c r="BJ115" s="766"/>
      <c r="BK115" s="766"/>
      <c r="BL115" s="766"/>
      <c r="BM115" s="766"/>
      <c r="BN115" s="766"/>
      <c r="BO115" s="766"/>
      <c r="BP115" s="767"/>
      <c r="BQ115" s="768">
        <v>19367</v>
      </c>
      <c r="BR115" s="769"/>
      <c r="BS115" s="769"/>
      <c r="BT115" s="769"/>
      <c r="BU115" s="769"/>
      <c r="BV115" s="769">
        <v>17916</v>
      </c>
      <c r="BW115" s="769"/>
      <c r="BX115" s="769"/>
      <c r="BY115" s="769"/>
      <c r="BZ115" s="769"/>
      <c r="CA115" s="769">
        <v>12786</v>
      </c>
      <c r="CB115" s="769"/>
      <c r="CC115" s="769"/>
      <c r="CD115" s="769"/>
      <c r="CE115" s="769"/>
      <c r="CF115" s="846">
        <v>0</v>
      </c>
      <c r="CG115" s="847"/>
      <c r="CH115" s="847"/>
      <c r="CI115" s="847"/>
      <c r="CJ115" s="847"/>
      <c r="CK115" s="915"/>
      <c r="CL115" s="864"/>
      <c r="CM115" s="765" t="s">
        <v>428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246</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430</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464833</v>
      </c>
      <c r="DH116" s="782"/>
      <c r="DI116" s="782"/>
      <c r="DJ116" s="782"/>
      <c r="DK116" s="783"/>
      <c r="DL116" s="784">
        <v>406174</v>
      </c>
      <c r="DM116" s="782"/>
      <c r="DN116" s="782"/>
      <c r="DO116" s="782"/>
      <c r="DP116" s="783"/>
      <c r="DQ116" s="784">
        <v>343218</v>
      </c>
      <c r="DR116" s="782"/>
      <c r="DS116" s="782"/>
      <c r="DT116" s="782"/>
      <c r="DU116" s="783"/>
      <c r="DV116" s="752">
        <v>1.1000000000000001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432</v>
      </c>
      <c r="Z117" s="887"/>
      <c r="AA117" s="892">
        <v>10401310</v>
      </c>
      <c r="AB117" s="893"/>
      <c r="AC117" s="893"/>
      <c r="AD117" s="893"/>
      <c r="AE117" s="894"/>
      <c r="AF117" s="896">
        <v>9964414</v>
      </c>
      <c r="AG117" s="893"/>
      <c r="AH117" s="893"/>
      <c r="AI117" s="893"/>
      <c r="AJ117" s="894"/>
      <c r="AK117" s="896">
        <v>9971978</v>
      </c>
      <c r="AL117" s="893"/>
      <c r="AM117" s="893"/>
      <c r="AN117" s="893"/>
      <c r="AO117" s="894"/>
      <c r="AP117" s="897"/>
      <c r="AQ117" s="898"/>
      <c r="AR117" s="898"/>
      <c r="AS117" s="898"/>
      <c r="AT117" s="899"/>
      <c r="AU117" s="921"/>
      <c r="AV117" s="922"/>
      <c r="AW117" s="922"/>
      <c r="AX117" s="922"/>
      <c r="AY117" s="923"/>
      <c r="AZ117" s="843" t="s">
        <v>433</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285</v>
      </c>
      <c r="AG118" s="886"/>
      <c r="AH118" s="886"/>
      <c r="AI118" s="886"/>
      <c r="AJ118" s="887"/>
      <c r="AK118" s="888" t="s">
        <v>284</v>
      </c>
      <c r="AL118" s="886"/>
      <c r="AM118" s="886"/>
      <c r="AN118" s="886"/>
      <c r="AO118" s="887"/>
      <c r="AP118" s="889" t="s">
        <v>407</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435</v>
      </c>
      <c r="BP118" s="836"/>
      <c r="BQ118" s="855">
        <v>98692723</v>
      </c>
      <c r="BR118" s="856"/>
      <c r="BS118" s="856"/>
      <c r="BT118" s="856"/>
      <c r="BU118" s="856"/>
      <c r="BV118" s="856">
        <v>98082362</v>
      </c>
      <c r="BW118" s="856"/>
      <c r="BX118" s="856"/>
      <c r="BY118" s="856"/>
      <c r="BZ118" s="856"/>
      <c r="CA118" s="856">
        <v>95680224</v>
      </c>
      <c r="CB118" s="856"/>
      <c r="CC118" s="856"/>
      <c r="CD118" s="856"/>
      <c r="CE118" s="856"/>
      <c r="CF118" s="741"/>
      <c r="CG118" s="742"/>
      <c r="CH118" s="742"/>
      <c r="CI118" s="742"/>
      <c r="CJ118" s="839"/>
      <c r="CK118" s="915"/>
      <c r="CL118" s="864"/>
      <c r="CM118" s="801" t="s">
        <v>436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437</v>
      </c>
      <c r="AV119" s="878"/>
      <c r="AW119" s="878"/>
      <c r="AX119" s="878"/>
      <c r="AY119" s="879"/>
      <c r="AZ119" s="814" t="s">
        <v>438</v>
      </c>
      <c r="BA119" s="756"/>
      <c r="BB119" s="756"/>
      <c r="BC119" s="756"/>
      <c r="BD119" s="756"/>
      <c r="BE119" s="756"/>
      <c r="BF119" s="756"/>
      <c r="BG119" s="756"/>
      <c r="BH119" s="756"/>
      <c r="BI119" s="756"/>
      <c r="BJ119" s="756"/>
      <c r="BK119" s="756"/>
      <c r="BL119" s="756"/>
      <c r="BM119" s="756"/>
      <c r="BN119" s="756"/>
      <c r="BO119" s="756"/>
      <c r="BP119" s="757"/>
      <c r="BQ119" s="797">
        <v>25727457</v>
      </c>
      <c r="BR119" s="798"/>
      <c r="BS119" s="798"/>
      <c r="BT119" s="798"/>
      <c r="BU119" s="798"/>
      <c r="BV119" s="798">
        <v>25996126</v>
      </c>
      <c r="BW119" s="798"/>
      <c r="BX119" s="798"/>
      <c r="BY119" s="798"/>
      <c r="BZ119" s="798"/>
      <c r="CA119" s="798">
        <v>27655103</v>
      </c>
      <c r="CB119" s="798"/>
      <c r="CC119" s="798"/>
      <c r="CD119" s="798"/>
      <c r="CE119" s="798"/>
      <c r="CF119" s="859">
        <v>90.6</v>
      </c>
      <c r="CG119" s="860"/>
      <c r="CH119" s="860"/>
      <c r="CI119" s="860"/>
      <c r="CJ119" s="860"/>
      <c r="CK119" s="916"/>
      <c r="CL119" s="866"/>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414873</v>
      </c>
      <c r="DH119" s="715"/>
      <c r="DI119" s="715"/>
      <c r="DJ119" s="715"/>
      <c r="DK119" s="716"/>
      <c r="DL119" s="717">
        <v>311580</v>
      </c>
      <c r="DM119" s="715"/>
      <c r="DN119" s="715"/>
      <c r="DO119" s="715"/>
      <c r="DP119" s="716"/>
      <c r="DQ119" s="717">
        <v>234511</v>
      </c>
      <c r="DR119" s="715"/>
      <c r="DS119" s="715"/>
      <c r="DT119" s="715"/>
      <c r="DU119" s="716"/>
      <c r="DV119" s="805">
        <v>0.8</v>
      </c>
      <c r="DW119" s="806"/>
      <c r="DX119" s="806"/>
      <c r="DY119" s="806"/>
      <c r="DZ119" s="807"/>
    </row>
    <row r="120" spans="1:130" s="197" customFormat="1" ht="26.25" customHeight="1">
      <c r="A120" s="863"/>
      <c r="B120" s="864"/>
      <c r="C120" s="801" t="s">
        <v>415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440</v>
      </c>
      <c r="BA120" s="766"/>
      <c r="BB120" s="766"/>
      <c r="BC120" s="766"/>
      <c r="BD120" s="766"/>
      <c r="BE120" s="766"/>
      <c r="BF120" s="766"/>
      <c r="BG120" s="766"/>
      <c r="BH120" s="766"/>
      <c r="BI120" s="766"/>
      <c r="BJ120" s="766"/>
      <c r="BK120" s="766"/>
      <c r="BL120" s="766"/>
      <c r="BM120" s="766"/>
      <c r="BN120" s="766"/>
      <c r="BO120" s="766"/>
      <c r="BP120" s="767"/>
      <c r="BQ120" s="768">
        <v>7960424</v>
      </c>
      <c r="BR120" s="769"/>
      <c r="BS120" s="769"/>
      <c r="BT120" s="769"/>
      <c r="BU120" s="769"/>
      <c r="BV120" s="769">
        <v>7913140</v>
      </c>
      <c r="BW120" s="769"/>
      <c r="BX120" s="769"/>
      <c r="BY120" s="769"/>
      <c r="BZ120" s="769"/>
      <c r="CA120" s="769">
        <v>7618207</v>
      </c>
      <c r="CB120" s="769"/>
      <c r="CC120" s="769"/>
      <c r="CD120" s="769"/>
      <c r="CE120" s="769"/>
      <c r="CF120" s="846">
        <v>25</v>
      </c>
      <c r="CG120" s="847"/>
      <c r="CH120" s="847"/>
      <c r="CI120" s="847"/>
      <c r="CJ120" s="847"/>
      <c r="CK120" s="848" t="s">
        <v>441</v>
      </c>
      <c r="CL120" s="808"/>
      <c r="CM120" s="808"/>
      <c r="CN120" s="808"/>
      <c r="CO120" s="809"/>
      <c r="CP120" s="852" t="s">
        <v>390</v>
      </c>
      <c r="CQ120" s="853"/>
      <c r="CR120" s="853"/>
      <c r="CS120" s="853"/>
      <c r="CT120" s="853"/>
      <c r="CU120" s="853"/>
      <c r="CV120" s="853"/>
      <c r="CW120" s="853"/>
      <c r="CX120" s="853"/>
      <c r="CY120" s="853"/>
      <c r="CZ120" s="853"/>
      <c r="DA120" s="853"/>
      <c r="DB120" s="853"/>
      <c r="DC120" s="853"/>
      <c r="DD120" s="853"/>
      <c r="DE120" s="853"/>
      <c r="DF120" s="854"/>
      <c r="DG120" s="797">
        <v>17524960</v>
      </c>
      <c r="DH120" s="798"/>
      <c r="DI120" s="798"/>
      <c r="DJ120" s="798"/>
      <c r="DK120" s="798"/>
      <c r="DL120" s="798">
        <v>20001607</v>
      </c>
      <c r="DM120" s="798"/>
      <c r="DN120" s="798"/>
      <c r="DO120" s="798"/>
      <c r="DP120" s="798"/>
      <c r="DQ120" s="798">
        <v>20711541</v>
      </c>
      <c r="DR120" s="798"/>
      <c r="DS120" s="798"/>
      <c r="DT120" s="798"/>
      <c r="DU120" s="798"/>
      <c r="DV120" s="799">
        <v>67.900000000000006</v>
      </c>
      <c r="DW120" s="799"/>
      <c r="DX120" s="799"/>
      <c r="DY120" s="799"/>
      <c r="DZ120" s="800"/>
    </row>
    <row r="121" spans="1:130" s="197" customFormat="1" ht="26.25" customHeight="1">
      <c r="A121" s="863"/>
      <c r="B121" s="864"/>
      <c r="C121" s="840" t="s">
        <v>442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443</v>
      </c>
      <c r="BA121" s="844"/>
      <c r="BB121" s="844"/>
      <c r="BC121" s="844"/>
      <c r="BD121" s="844"/>
      <c r="BE121" s="844"/>
      <c r="BF121" s="844"/>
      <c r="BG121" s="844"/>
      <c r="BH121" s="844"/>
      <c r="BI121" s="844"/>
      <c r="BJ121" s="844"/>
      <c r="BK121" s="844"/>
      <c r="BL121" s="844"/>
      <c r="BM121" s="844"/>
      <c r="BN121" s="844"/>
      <c r="BO121" s="844"/>
      <c r="BP121" s="845"/>
      <c r="BQ121" s="855">
        <v>73818448</v>
      </c>
      <c r="BR121" s="856"/>
      <c r="BS121" s="856"/>
      <c r="BT121" s="856"/>
      <c r="BU121" s="856"/>
      <c r="BV121" s="856">
        <v>74760711</v>
      </c>
      <c r="BW121" s="856"/>
      <c r="BX121" s="856"/>
      <c r="BY121" s="856"/>
      <c r="BZ121" s="856"/>
      <c r="CA121" s="856">
        <v>78404329</v>
      </c>
      <c r="CB121" s="856"/>
      <c r="CC121" s="856"/>
      <c r="CD121" s="856"/>
      <c r="CE121" s="856"/>
      <c r="CF121" s="857">
        <v>256.89999999999998</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8293144</v>
      </c>
      <c r="DH121" s="769"/>
      <c r="DI121" s="769"/>
      <c r="DJ121" s="769"/>
      <c r="DK121" s="769"/>
      <c r="DL121" s="769">
        <v>8546420</v>
      </c>
      <c r="DM121" s="769"/>
      <c r="DN121" s="769"/>
      <c r="DO121" s="769"/>
      <c r="DP121" s="769"/>
      <c r="DQ121" s="769">
        <v>8124368</v>
      </c>
      <c r="DR121" s="769"/>
      <c r="DS121" s="769"/>
      <c r="DT121" s="769"/>
      <c r="DU121" s="769"/>
      <c r="DV121" s="821">
        <v>26.6</v>
      </c>
      <c r="DW121" s="821"/>
      <c r="DX121" s="821"/>
      <c r="DY121" s="821"/>
      <c r="DZ121" s="822"/>
    </row>
    <row r="122" spans="1:130" s="197" customFormat="1" ht="26.25" customHeight="1">
      <c r="A122" s="863"/>
      <c r="B122" s="864"/>
      <c r="C122" s="801" t="s">
        <v>425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444</v>
      </c>
      <c r="BP122" s="836"/>
      <c r="BQ122" s="837">
        <v>107506329</v>
      </c>
      <c r="BR122" s="838"/>
      <c r="BS122" s="838"/>
      <c r="BT122" s="838"/>
      <c r="BU122" s="838"/>
      <c r="BV122" s="838">
        <v>108669977</v>
      </c>
      <c r="BW122" s="838"/>
      <c r="BX122" s="838"/>
      <c r="BY122" s="838"/>
      <c r="BZ122" s="838"/>
      <c r="CA122" s="838">
        <v>113677639</v>
      </c>
      <c r="CB122" s="838"/>
      <c r="CC122" s="838"/>
      <c r="CD122" s="838"/>
      <c r="CE122" s="838"/>
      <c r="CF122" s="741"/>
      <c r="CG122" s="742"/>
      <c r="CH122" s="742"/>
      <c r="CI122" s="742"/>
      <c r="CJ122" s="839"/>
      <c r="CK122" s="849"/>
      <c r="CL122" s="810"/>
      <c r="CM122" s="810"/>
      <c r="CN122" s="810"/>
      <c r="CO122" s="811"/>
      <c r="CP122" s="826" t="s">
        <v>391</v>
      </c>
      <c r="CQ122" s="827"/>
      <c r="CR122" s="827"/>
      <c r="CS122" s="827"/>
      <c r="CT122" s="827"/>
      <c r="CU122" s="827"/>
      <c r="CV122" s="827"/>
      <c r="CW122" s="827"/>
      <c r="CX122" s="827"/>
      <c r="CY122" s="827"/>
      <c r="CZ122" s="827"/>
      <c r="DA122" s="827"/>
      <c r="DB122" s="827"/>
      <c r="DC122" s="827"/>
      <c r="DD122" s="827"/>
      <c r="DE122" s="827"/>
      <c r="DF122" s="828"/>
      <c r="DG122" s="768">
        <v>5517304</v>
      </c>
      <c r="DH122" s="769"/>
      <c r="DI122" s="769"/>
      <c r="DJ122" s="769"/>
      <c r="DK122" s="769"/>
      <c r="DL122" s="769">
        <v>5883928</v>
      </c>
      <c r="DM122" s="769"/>
      <c r="DN122" s="769"/>
      <c r="DO122" s="769"/>
      <c r="DP122" s="769"/>
      <c r="DQ122" s="769">
        <v>4646421</v>
      </c>
      <c r="DR122" s="769"/>
      <c r="DS122" s="769"/>
      <c r="DT122" s="769"/>
      <c r="DU122" s="769"/>
      <c r="DV122" s="821">
        <v>15.2</v>
      </c>
      <c r="DW122" s="821"/>
      <c r="DX122" s="821"/>
      <c r="DY122" s="821"/>
      <c r="DZ122" s="822"/>
    </row>
    <row r="123" spans="1:130" s="197" customFormat="1" ht="26.25" customHeight="1" thickBot="1">
      <c r="A123" s="863"/>
      <c r="B123" s="864"/>
      <c r="C123" s="801" t="s">
        <v>431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86831</v>
      </c>
      <c r="AB123" s="782"/>
      <c r="AC123" s="782"/>
      <c r="AD123" s="782"/>
      <c r="AE123" s="783"/>
      <c r="AF123" s="784">
        <v>59255</v>
      </c>
      <c r="AG123" s="782"/>
      <c r="AH123" s="782"/>
      <c r="AI123" s="782"/>
      <c r="AJ123" s="783"/>
      <c r="AK123" s="784">
        <v>52001</v>
      </c>
      <c r="AL123" s="782"/>
      <c r="AM123" s="782"/>
      <c r="AN123" s="782"/>
      <c r="AO123" s="783"/>
      <c r="AP123" s="752">
        <v>0.2</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113</v>
      </c>
      <c r="BR123" s="830"/>
      <c r="BS123" s="830"/>
      <c r="BT123" s="830"/>
      <c r="BU123" s="830"/>
      <c r="BV123" s="830" t="s">
        <v>113</v>
      </c>
      <c r="BW123" s="830"/>
      <c r="BX123" s="830"/>
      <c r="BY123" s="830"/>
      <c r="BZ123" s="830"/>
      <c r="CA123" s="830" t="s">
        <v>113</v>
      </c>
      <c r="CB123" s="830"/>
      <c r="CC123" s="830"/>
      <c r="CD123" s="830"/>
      <c r="CE123" s="830"/>
      <c r="CF123" s="728"/>
      <c r="CG123" s="729"/>
      <c r="CH123" s="729"/>
      <c r="CI123" s="729"/>
      <c r="CJ123" s="831"/>
      <c r="CK123" s="849"/>
      <c r="CL123" s="810"/>
      <c r="CM123" s="810"/>
      <c r="CN123" s="810"/>
      <c r="CO123" s="811"/>
      <c r="CP123" s="826" t="s">
        <v>388</v>
      </c>
      <c r="CQ123" s="827"/>
      <c r="CR123" s="827"/>
      <c r="CS123" s="827"/>
      <c r="CT123" s="827"/>
      <c r="CU123" s="827"/>
      <c r="CV123" s="827"/>
      <c r="CW123" s="827"/>
      <c r="CX123" s="827"/>
      <c r="CY123" s="827"/>
      <c r="CZ123" s="827"/>
      <c r="DA123" s="827"/>
      <c r="DB123" s="827"/>
      <c r="DC123" s="827"/>
      <c r="DD123" s="827"/>
      <c r="DE123" s="827"/>
      <c r="DF123" s="828"/>
      <c r="DG123" s="781" t="s">
        <v>113</v>
      </c>
      <c r="DH123" s="782"/>
      <c r="DI123" s="782"/>
      <c r="DJ123" s="782"/>
      <c r="DK123" s="783"/>
      <c r="DL123" s="784">
        <v>553771</v>
      </c>
      <c r="DM123" s="782"/>
      <c r="DN123" s="782"/>
      <c r="DO123" s="782"/>
      <c r="DP123" s="783"/>
      <c r="DQ123" s="784">
        <v>666325</v>
      </c>
      <c r="DR123" s="782"/>
      <c r="DS123" s="782"/>
      <c r="DT123" s="782"/>
      <c r="DU123" s="783"/>
      <c r="DV123" s="752">
        <v>2.2000000000000002</v>
      </c>
      <c r="DW123" s="753"/>
      <c r="DX123" s="753"/>
      <c r="DY123" s="753"/>
      <c r="DZ123" s="754"/>
    </row>
    <row r="124" spans="1:130" s="197" customFormat="1" ht="26.25" customHeight="1">
      <c r="A124" s="863"/>
      <c r="B124" s="864"/>
      <c r="C124" s="801" t="s">
        <v>434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v>1880334</v>
      </c>
      <c r="DH124" s="715"/>
      <c r="DI124" s="715"/>
      <c r="DJ124" s="715"/>
      <c r="DK124" s="716"/>
      <c r="DL124" s="717">
        <v>1274915</v>
      </c>
      <c r="DM124" s="715"/>
      <c r="DN124" s="715"/>
      <c r="DO124" s="715"/>
      <c r="DP124" s="716"/>
      <c r="DQ124" s="717">
        <v>32348</v>
      </c>
      <c r="DR124" s="715"/>
      <c r="DS124" s="715"/>
      <c r="DT124" s="715"/>
      <c r="DU124" s="716"/>
      <c r="DV124" s="805">
        <v>0.1</v>
      </c>
      <c r="DW124" s="806"/>
      <c r="DX124" s="806"/>
      <c r="DY124" s="806"/>
      <c r="DZ124" s="807"/>
    </row>
    <row r="125" spans="1:130" s="197" customFormat="1" ht="26.25" customHeight="1" thickBot="1">
      <c r="A125" s="863"/>
      <c r="B125" s="864"/>
      <c r="C125" s="801" t="s">
        <v>436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126937</v>
      </c>
      <c r="AB126" s="782"/>
      <c r="AC126" s="782"/>
      <c r="AD126" s="782"/>
      <c r="AE126" s="783"/>
      <c r="AF126" s="784">
        <v>392737</v>
      </c>
      <c r="AG126" s="782"/>
      <c r="AH126" s="782"/>
      <c r="AI126" s="782"/>
      <c r="AJ126" s="783"/>
      <c r="AK126" s="784">
        <v>644314</v>
      </c>
      <c r="AL126" s="782"/>
      <c r="AM126" s="782"/>
      <c r="AN126" s="782"/>
      <c r="AO126" s="783"/>
      <c r="AP126" s="752">
        <v>2.1</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455</v>
      </c>
      <c r="AY127" s="756"/>
      <c r="AZ127" s="756"/>
      <c r="BA127" s="756"/>
      <c r="BB127" s="756"/>
      <c r="BC127" s="756"/>
      <c r="BD127" s="756"/>
      <c r="BE127" s="757"/>
      <c r="BF127" s="758" t="s">
        <v>113</v>
      </c>
      <c r="BG127" s="759"/>
      <c r="BH127" s="759"/>
      <c r="BI127" s="759"/>
      <c r="BJ127" s="759"/>
      <c r="BK127" s="759"/>
      <c r="BL127" s="760"/>
      <c r="BM127" s="758">
        <v>11.56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v>19367</v>
      </c>
      <c r="DH127" s="818"/>
      <c r="DI127" s="818"/>
      <c r="DJ127" s="818"/>
      <c r="DK127" s="818"/>
      <c r="DL127" s="818">
        <v>17916</v>
      </c>
      <c r="DM127" s="818"/>
      <c r="DN127" s="818"/>
      <c r="DO127" s="818"/>
      <c r="DP127" s="818"/>
      <c r="DQ127" s="818">
        <v>12786</v>
      </c>
      <c r="DR127" s="818"/>
      <c r="DS127" s="818"/>
      <c r="DT127" s="818"/>
      <c r="DU127" s="818"/>
      <c r="DV127" s="819">
        <v>0</v>
      </c>
      <c r="DW127" s="819"/>
      <c r="DX127" s="819"/>
      <c r="DY127" s="819"/>
      <c r="DZ127" s="820"/>
    </row>
    <row r="128" spans="1:130" s="197" customFormat="1" ht="26.25" customHeight="1">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697829</v>
      </c>
      <c r="AB128" s="722"/>
      <c r="AC128" s="722"/>
      <c r="AD128" s="722"/>
      <c r="AE128" s="723"/>
      <c r="AF128" s="724">
        <v>741076</v>
      </c>
      <c r="AG128" s="722"/>
      <c r="AH128" s="722"/>
      <c r="AI128" s="722"/>
      <c r="AJ128" s="723"/>
      <c r="AK128" s="724">
        <v>730563</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113</v>
      </c>
      <c r="BG128" s="789"/>
      <c r="BH128" s="789"/>
      <c r="BI128" s="789"/>
      <c r="BJ128" s="789"/>
      <c r="BK128" s="789"/>
      <c r="BL128" s="790"/>
      <c r="BM128" s="788">
        <v>16.559999999999999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36794954</v>
      </c>
      <c r="AB129" s="782"/>
      <c r="AC129" s="782"/>
      <c r="AD129" s="782"/>
      <c r="AE129" s="783"/>
      <c r="AF129" s="784">
        <v>36400068</v>
      </c>
      <c r="AG129" s="782"/>
      <c r="AH129" s="782"/>
      <c r="AI129" s="782"/>
      <c r="AJ129" s="783"/>
      <c r="AK129" s="784">
        <v>36441606</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11.1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6002534</v>
      </c>
      <c r="AB130" s="782"/>
      <c r="AC130" s="782"/>
      <c r="AD130" s="782"/>
      <c r="AE130" s="783"/>
      <c r="AF130" s="784">
        <v>5965113</v>
      </c>
      <c r="AG130" s="782"/>
      <c r="AH130" s="782"/>
      <c r="AI130" s="782"/>
      <c r="AJ130" s="783"/>
      <c r="AK130" s="784">
        <v>5922453</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t="s">
        <v>113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30792420</v>
      </c>
      <c r="AB131" s="715"/>
      <c r="AC131" s="715"/>
      <c r="AD131" s="715"/>
      <c r="AE131" s="716"/>
      <c r="AF131" s="717">
        <v>30434955</v>
      </c>
      <c r="AG131" s="715"/>
      <c r="AH131" s="715"/>
      <c r="AI131" s="715"/>
      <c r="AJ131" s="716"/>
      <c r="AK131" s="717">
        <v>30519153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12.01901962</v>
      </c>
      <c r="AB132" s="738"/>
      <c r="AC132" s="738"/>
      <c r="AD132" s="738"/>
      <c r="AE132" s="739"/>
      <c r="AF132" s="740">
        <v>10.705535790000001</v>
      </c>
      <c r="AG132" s="738"/>
      <c r="AH132" s="738"/>
      <c r="AI132" s="738"/>
      <c r="AJ132" s="739"/>
      <c r="AK132" s="740">
        <v>10.875013470000001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12.9</v>
      </c>
      <c r="AB133" s="747"/>
      <c r="AC133" s="747"/>
      <c r="AD133" s="747"/>
      <c r="AE133" s="748"/>
      <c r="AF133" s="746">
        <v>11.8</v>
      </c>
      <c r="AG133" s="747"/>
      <c r="AH133" s="747"/>
      <c r="AI133" s="747"/>
      <c r="AJ133" s="748"/>
      <c r="AK133" s="746">
        <v>11.1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R30" sqref="R3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31" t="s">
        <v>476</v>
      </c>
      <c r="H9" s="1132"/>
      <c r="I9" s="1132"/>
      <c r="J9" s="1133"/>
      <c r="K9" s="263">
        <v>7625737</v>
      </c>
      <c r="L9" s="264">
        <v>62107</v>
      </c>
      <c r="M9" s="265">
        <v>59773</v>
      </c>
      <c r="N9" s="266">
        <v>3.9</v>
      </c>
    </row>
    <row r="10" spans="1:16">
      <c r="A10" s="248"/>
      <c r="B10" s="244"/>
      <c r="C10" s="244"/>
      <c r="D10" s="244"/>
      <c r="E10" s="244"/>
      <c r="F10" s="244"/>
      <c r="G10" s="1131" t="s">
        <v>477</v>
      </c>
      <c r="H10" s="1132"/>
      <c r="I10" s="1132"/>
      <c r="J10" s="1133"/>
      <c r="K10" s="267">
        <v>1745413</v>
      </c>
      <c r="L10" s="268">
        <v>14215</v>
      </c>
      <c r="M10" s="269">
        <v>6322</v>
      </c>
      <c r="N10" s="270">
        <v>124.8</v>
      </c>
    </row>
    <row r="11" spans="1:16" ht="13.5" customHeight="1">
      <c r="A11" s="248"/>
      <c r="B11" s="244"/>
      <c r="C11" s="244"/>
      <c r="D11" s="244"/>
      <c r="E11" s="244"/>
      <c r="F11" s="244"/>
      <c r="G11" s="1131" t="s">
        <v>478</v>
      </c>
      <c r="H11" s="1132"/>
      <c r="I11" s="1132"/>
      <c r="J11" s="1133"/>
      <c r="K11" s="267">
        <v>1411738</v>
      </c>
      <c r="L11" s="268">
        <v>11498</v>
      </c>
      <c r="M11" s="269">
        <v>6819</v>
      </c>
      <c r="N11" s="270">
        <v>68.599999999999994</v>
      </c>
    </row>
    <row r="12" spans="1:16" ht="13.5" customHeight="1">
      <c r="A12" s="248"/>
      <c r="B12" s="244"/>
      <c r="C12" s="244"/>
      <c r="D12" s="244"/>
      <c r="E12" s="244"/>
      <c r="F12" s="244"/>
      <c r="G12" s="1131" t="s">
        <v>479</v>
      </c>
      <c r="H12" s="1132"/>
      <c r="I12" s="1132"/>
      <c r="J12" s="1133"/>
      <c r="K12" s="267">
        <v>492198</v>
      </c>
      <c r="L12" s="268">
        <v>4009</v>
      </c>
      <c r="M12" s="269">
        <v>1222</v>
      </c>
      <c r="N12" s="270">
        <v>228.1</v>
      </c>
    </row>
    <row r="13" spans="1:16" ht="13.5" customHeight="1">
      <c r="A13" s="248"/>
      <c r="B13" s="244"/>
      <c r="C13" s="244"/>
      <c r="D13" s="244"/>
      <c r="E13" s="244"/>
      <c r="F13" s="244"/>
      <c r="G13" s="1131" t="s">
        <v>480</v>
      </c>
      <c r="H13" s="1132"/>
      <c r="I13" s="1132"/>
      <c r="J13" s="1133"/>
      <c r="K13" s="267" t="s">
        <v>481</v>
      </c>
      <c r="L13" s="268" t="s">
        <v>481</v>
      </c>
      <c r="M13" s="269" t="s">
        <v>481</v>
      </c>
      <c r="N13" s="270" t="s">
        <v>481</v>
      </c>
    </row>
    <row r="14" spans="1:16" ht="13.5" customHeight="1">
      <c r="A14" s="248"/>
      <c r="B14" s="244"/>
      <c r="C14" s="244"/>
      <c r="D14" s="244"/>
      <c r="E14" s="244"/>
      <c r="F14" s="244"/>
      <c r="G14" s="1131" t="s">
        <v>482</v>
      </c>
      <c r="H14" s="1132"/>
      <c r="I14" s="1132"/>
      <c r="J14" s="1133"/>
      <c r="K14" s="267">
        <v>132088</v>
      </c>
      <c r="L14" s="268">
        <v>1076</v>
      </c>
      <c r="M14" s="269">
        <v>2415</v>
      </c>
      <c r="N14" s="270">
        <v>-55.4</v>
      </c>
    </row>
    <row r="15" spans="1:16" ht="13.5" customHeight="1">
      <c r="A15" s="248"/>
      <c r="B15" s="244"/>
      <c r="C15" s="244"/>
      <c r="D15" s="244"/>
      <c r="E15" s="244"/>
      <c r="F15" s="244"/>
      <c r="G15" s="1131" t="s">
        <v>483</v>
      </c>
      <c r="H15" s="1132"/>
      <c r="I15" s="1132"/>
      <c r="J15" s="1133"/>
      <c r="K15" s="267">
        <v>172064</v>
      </c>
      <c r="L15" s="268">
        <v>1401</v>
      </c>
      <c r="M15" s="269">
        <v>1944</v>
      </c>
      <c r="N15" s="270">
        <v>-27.9</v>
      </c>
    </row>
    <row r="16" spans="1:16">
      <c r="A16" s="248"/>
      <c r="B16" s="244"/>
      <c r="C16" s="244"/>
      <c r="D16" s="244"/>
      <c r="E16" s="244"/>
      <c r="F16" s="244"/>
      <c r="G16" s="1134" t="s">
        <v>484</v>
      </c>
      <c r="H16" s="1135"/>
      <c r="I16" s="1135"/>
      <c r="J16" s="1136"/>
      <c r="K16" s="268">
        <v>-953662</v>
      </c>
      <c r="L16" s="268">
        <v>-7767</v>
      </c>
      <c r="M16" s="269">
        <v>-7211</v>
      </c>
      <c r="N16" s="270">
        <v>7.7</v>
      </c>
    </row>
    <row r="17" spans="1:16">
      <c r="A17" s="248"/>
      <c r="B17" s="244"/>
      <c r="C17" s="244"/>
      <c r="D17" s="244"/>
      <c r="E17" s="244"/>
      <c r="F17" s="244"/>
      <c r="G17" s="1134" t="s">
        <v>169</v>
      </c>
      <c r="H17" s="1135"/>
      <c r="I17" s="1135"/>
      <c r="J17" s="1136"/>
      <c r="K17" s="268">
        <v>10625576</v>
      </c>
      <c r="L17" s="268">
        <v>86539</v>
      </c>
      <c r="M17" s="269">
        <v>71284</v>
      </c>
      <c r="N17" s="270">
        <v>21.4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28" t="s">
        <v>489</v>
      </c>
      <c r="H21" s="1129"/>
      <c r="I21" s="1129"/>
      <c r="J21" s="1130"/>
      <c r="K21" s="280">
        <v>7.66</v>
      </c>
      <c r="L21" s="281">
        <v>6.85</v>
      </c>
      <c r="M21" s="282">
        <v>0.81</v>
      </c>
      <c r="N21" s="249"/>
      <c r="O21" s="283"/>
      <c r="P21" s="279"/>
    </row>
    <row r="22" spans="1:16" s="284" customFormat="1">
      <c r="A22" s="279"/>
      <c r="B22" s="249"/>
      <c r="C22" s="249"/>
      <c r="D22" s="249"/>
      <c r="E22" s="249"/>
      <c r="F22" s="249"/>
      <c r="G22" s="1128" t="s">
        <v>490</v>
      </c>
      <c r="H22" s="1129"/>
      <c r="I22" s="1129"/>
      <c r="J22" s="1130"/>
      <c r="K22" s="285">
        <v>96.5</v>
      </c>
      <c r="L22" s="286">
        <v>97.8</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19" t="s">
        <v>494</v>
      </c>
      <c r="H32" s="1120"/>
      <c r="I32" s="1120"/>
      <c r="J32" s="1121"/>
      <c r="K32" s="294">
        <v>6020919</v>
      </c>
      <c r="L32" s="294">
        <v>49037</v>
      </c>
      <c r="M32" s="295">
        <v>44446</v>
      </c>
      <c r="N32" s="296">
        <v>10.3</v>
      </c>
    </row>
    <row r="33" spans="1:16" ht="13.5" customHeight="1">
      <c r="A33" s="248"/>
      <c r="B33" s="244"/>
      <c r="C33" s="244"/>
      <c r="D33" s="244"/>
      <c r="E33" s="244"/>
      <c r="F33" s="244"/>
      <c r="G33" s="1119" t="s">
        <v>495</v>
      </c>
      <c r="H33" s="1120"/>
      <c r="I33" s="1120"/>
      <c r="J33" s="1121"/>
      <c r="K33" s="294" t="s">
        <v>481</v>
      </c>
      <c r="L33" s="294" t="s">
        <v>481</v>
      </c>
      <c r="M33" s="295" t="s">
        <v>481</v>
      </c>
      <c r="N33" s="296" t="s">
        <v>481</v>
      </c>
    </row>
    <row r="34" spans="1:16" ht="27" customHeight="1">
      <c r="A34" s="248"/>
      <c r="B34" s="244"/>
      <c r="C34" s="244"/>
      <c r="D34" s="244"/>
      <c r="E34" s="244"/>
      <c r="F34" s="244"/>
      <c r="G34" s="1119" t="s">
        <v>496</v>
      </c>
      <c r="H34" s="1120"/>
      <c r="I34" s="1120"/>
      <c r="J34" s="1121"/>
      <c r="K34" s="294">
        <v>48317</v>
      </c>
      <c r="L34" s="294">
        <v>394</v>
      </c>
      <c r="M34" s="295">
        <v>38</v>
      </c>
      <c r="N34" s="296">
        <v>936.8</v>
      </c>
    </row>
    <row r="35" spans="1:16" ht="27" customHeight="1">
      <c r="A35" s="248"/>
      <c r="B35" s="244"/>
      <c r="C35" s="244"/>
      <c r="D35" s="244"/>
      <c r="E35" s="244"/>
      <c r="F35" s="244"/>
      <c r="G35" s="1119" t="s">
        <v>497</v>
      </c>
      <c r="H35" s="1120"/>
      <c r="I35" s="1120"/>
      <c r="J35" s="1121"/>
      <c r="K35" s="294">
        <v>2774047</v>
      </c>
      <c r="L35" s="294">
        <v>22593</v>
      </c>
      <c r="M35" s="295">
        <v>14225</v>
      </c>
      <c r="N35" s="296">
        <v>58.8</v>
      </c>
    </row>
    <row r="36" spans="1:16" ht="27" customHeight="1">
      <c r="A36" s="248"/>
      <c r="B36" s="244"/>
      <c r="C36" s="244"/>
      <c r="D36" s="244"/>
      <c r="E36" s="244"/>
      <c r="F36" s="244"/>
      <c r="G36" s="1119" t="s">
        <v>498</v>
      </c>
      <c r="H36" s="1120"/>
      <c r="I36" s="1120"/>
      <c r="J36" s="1121"/>
      <c r="K36" s="294">
        <v>432380</v>
      </c>
      <c r="L36" s="294">
        <v>3521</v>
      </c>
      <c r="M36" s="295">
        <v>2871</v>
      </c>
      <c r="N36" s="296">
        <v>22.6</v>
      </c>
    </row>
    <row r="37" spans="1:16" ht="13.5" customHeight="1">
      <c r="A37" s="248"/>
      <c r="B37" s="244"/>
      <c r="C37" s="244"/>
      <c r="D37" s="244"/>
      <c r="E37" s="244"/>
      <c r="F37" s="244"/>
      <c r="G37" s="1119" t="s">
        <v>499</v>
      </c>
      <c r="H37" s="1120"/>
      <c r="I37" s="1120"/>
      <c r="J37" s="1121"/>
      <c r="K37" s="294">
        <v>696315</v>
      </c>
      <c r="L37" s="294">
        <v>5671</v>
      </c>
      <c r="M37" s="295">
        <v>2448</v>
      </c>
      <c r="N37" s="296">
        <v>131.69999999999999</v>
      </c>
    </row>
    <row r="38" spans="1:16" ht="27" customHeight="1">
      <c r="A38" s="248"/>
      <c r="B38" s="244"/>
      <c r="C38" s="244"/>
      <c r="D38" s="244"/>
      <c r="E38" s="244"/>
      <c r="F38" s="244"/>
      <c r="G38" s="1122" t="s">
        <v>500</v>
      </c>
      <c r="H38" s="1123"/>
      <c r="I38" s="1123"/>
      <c r="J38" s="1124"/>
      <c r="K38" s="297" t="s">
        <v>481</v>
      </c>
      <c r="L38" s="297" t="s">
        <v>481</v>
      </c>
      <c r="M38" s="298">
        <v>3</v>
      </c>
      <c r="N38" s="299" t="s">
        <v>481</v>
      </c>
      <c r="O38" s="293"/>
    </row>
    <row r="39" spans="1:16">
      <c r="A39" s="248"/>
      <c r="B39" s="244"/>
      <c r="C39" s="244"/>
      <c r="D39" s="244"/>
      <c r="E39" s="244"/>
      <c r="F39" s="244"/>
      <c r="G39" s="1122" t="s">
        <v>501</v>
      </c>
      <c r="H39" s="1123"/>
      <c r="I39" s="1123"/>
      <c r="J39" s="1124"/>
      <c r="K39" s="300">
        <v>-730563</v>
      </c>
      <c r="L39" s="300">
        <v>-5950</v>
      </c>
      <c r="M39" s="301">
        <v>-6263</v>
      </c>
      <c r="N39" s="302">
        <v>-5</v>
      </c>
      <c r="O39" s="293"/>
    </row>
    <row r="40" spans="1:16" ht="27" customHeight="1">
      <c r="A40" s="248"/>
      <c r="B40" s="244"/>
      <c r="C40" s="244"/>
      <c r="D40" s="244"/>
      <c r="E40" s="244"/>
      <c r="F40" s="244"/>
      <c r="G40" s="1119" t="s">
        <v>502</v>
      </c>
      <c r="H40" s="1120"/>
      <c r="I40" s="1120"/>
      <c r="J40" s="1121"/>
      <c r="K40" s="300">
        <v>-5922453</v>
      </c>
      <c r="L40" s="300">
        <v>-48235</v>
      </c>
      <c r="M40" s="301">
        <v>-37855</v>
      </c>
      <c r="N40" s="302">
        <v>27.4</v>
      </c>
      <c r="O40" s="293"/>
    </row>
    <row r="41" spans="1:16">
      <c r="A41" s="248"/>
      <c r="B41" s="244"/>
      <c r="C41" s="244"/>
      <c r="D41" s="244"/>
      <c r="E41" s="244"/>
      <c r="F41" s="244"/>
      <c r="G41" s="1125" t="s">
        <v>279</v>
      </c>
      <c r="H41" s="1126"/>
      <c r="I41" s="1126"/>
      <c r="J41" s="1127"/>
      <c r="K41" s="294">
        <v>3318962</v>
      </c>
      <c r="L41" s="300">
        <v>27031</v>
      </c>
      <c r="M41" s="301">
        <v>19913</v>
      </c>
      <c r="N41" s="302">
        <v>35.700000000000003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2" t="s">
        <v>471</v>
      </c>
      <c r="J49" s="1114" t="s">
        <v>506</v>
      </c>
      <c r="K49" s="1115"/>
      <c r="L49" s="1115"/>
      <c r="M49" s="1115"/>
      <c r="N49" s="1116"/>
    </row>
    <row r="50" spans="1:14">
      <c r="A50" s="248"/>
      <c r="B50" s="244"/>
      <c r="C50" s="244"/>
      <c r="D50" s="244"/>
      <c r="E50" s="244"/>
      <c r="F50" s="244"/>
      <c r="G50" s="312"/>
      <c r="H50" s="313"/>
      <c r="I50" s="1113"/>
      <c r="J50" s="314" t="s">
        <v>507</v>
      </c>
      <c r="K50" s="315" t="s">
        <v>508</v>
      </c>
      <c r="L50" s="316" t="s">
        <v>509</v>
      </c>
      <c r="M50" s="317" t="s">
        <v>510</v>
      </c>
      <c r="N50" s="318" t="s">
        <v>511</v>
      </c>
    </row>
    <row r="51" spans="1:14">
      <c r="A51" s="248"/>
      <c r="B51" s="244"/>
      <c r="C51" s="244"/>
      <c r="D51" s="244"/>
      <c r="E51" s="244"/>
      <c r="F51" s="244"/>
      <c r="G51" s="310" t="s">
        <v>512</v>
      </c>
      <c r="H51" s="311"/>
      <c r="I51" s="319">
        <v>7887032</v>
      </c>
      <c r="J51" s="320">
        <v>64559</v>
      </c>
      <c r="K51" s="321">
        <v>28.8</v>
      </c>
      <c r="L51" s="322">
        <v>53925</v>
      </c>
      <c r="M51" s="323">
        <v>31.4</v>
      </c>
      <c r="N51" s="324">
        <v>-2.6</v>
      </c>
    </row>
    <row r="52" spans="1:14">
      <c r="A52" s="248"/>
      <c r="B52" s="244"/>
      <c r="C52" s="244"/>
      <c r="D52" s="244"/>
      <c r="E52" s="244"/>
      <c r="F52" s="244"/>
      <c r="G52" s="325"/>
      <c r="H52" s="326" t="s">
        <v>513</v>
      </c>
      <c r="I52" s="327">
        <v>4427933</v>
      </c>
      <c r="J52" s="328">
        <v>36245</v>
      </c>
      <c r="K52" s="329">
        <v>5.0999999999999996</v>
      </c>
      <c r="L52" s="330">
        <v>34260</v>
      </c>
      <c r="M52" s="331">
        <v>34</v>
      </c>
      <c r="N52" s="332">
        <v>-28.9</v>
      </c>
    </row>
    <row r="53" spans="1:14">
      <c r="A53" s="248"/>
      <c r="B53" s="244"/>
      <c r="C53" s="244"/>
      <c r="D53" s="244"/>
      <c r="E53" s="244"/>
      <c r="F53" s="244"/>
      <c r="G53" s="310" t="s">
        <v>514</v>
      </c>
      <c r="H53" s="311"/>
      <c r="I53" s="319">
        <v>8550612</v>
      </c>
      <c r="J53" s="320">
        <v>70177</v>
      </c>
      <c r="K53" s="321">
        <v>8.6999999999999993</v>
      </c>
      <c r="L53" s="322">
        <v>51263</v>
      </c>
      <c r="M53" s="323">
        <v>-4.9000000000000004</v>
      </c>
      <c r="N53" s="324">
        <v>13.6</v>
      </c>
    </row>
    <row r="54" spans="1:14">
      <c r="A54" s="248"/>
      <c r="B54" s="244"/>
      <c r="C54" s="244"/>
      <c r="D54" s="244"/>
      <c r="E54" s="244"/>
      <c r="F54" s="244"/>
      <c r="G54" s="325"/>
      <c r="H54" s="326" t="s">
        <v>513</v>
      </c>
      <c r="I54" s="327">
        <v>5410542</v>
      </c>
      <c r="J54" s="328">
        <v>44405</v>
      </c>
      <c r="K54" s="329">
        <v>22.5</v>
      </c>
      <c r="L54" s="330">
        <v>29061</v>
      </c>
      <c r="M54" s="331">
        <v>-15.2</v>
      </c>
      <c r="N54" s="332">
        <v>37.700000000000003</v>
      </c>
    </row>
    <row r="55" spans="1:14">
      <c r="A55" s="248"/>
      <c r="B55" s="244"/>
      <c r="C55" s="244"/>
      <c r="D55" s="244"/>
      <c r="E55" s="244"/>
      <c r="F55" s="244"/>
      <c r="G55" s="310" t="s">
        <v>515</v>
      </c>
      <c r="H55" s="311"/>
      <c r="I55" s="319">
        <v>4109149</v>
      </c>
      <c r="J55" s="320">
        <v>33884</v>
      </c>
      <c r="K55" s="321">
        <v>-51.7</v>
      </c>
      <c r="L55" s="322">
        <v>50671</v>
      </c>
      <c r="M55" s="323">
        <v>-1.2</v>
      </c>
      <c r="N55" s="324">
        <v>-50.5</v>
      </c>
    </row>
    <row r="56" spans="1:14">
      <c r="A56" s="248"/>
      <c r="B56" s="244"/>
      <c r="C56" s="244"/>
      <c r="D56" s="244"/>
      <c r="E56" s="244"/>
      <c r="F56" s="244"/>
      <c r="G56" s="325"/>
      <c r="H56" s="326" t="s">
        <v>513</v>
      </c>
      <c r="I56" s="327">
        <v>2731851</v>
      </c>
      <c r="J56" s="328">
        <v>22527</v>
      </c>
      <c r="K56" s="329">
        <v>-49.3</v>
      </c>
      <c r="L56" s="330">
        <v>30499</v>
      </c>
      <c r="M56" s="331">
        <v>4.9000000000000004</v>
      </c>
      <c r="N56" s="332">
        <v>-54.2</v>
      </c>
    </row>
    <row r="57" spans="1:14">
      <c r="A57" s="248"/>
      <c r="B57" s="244"/>
      <c r="C57" s="244"/>
      <c r="D57" s="244"/>
      <c r="E57" s="244"/>
      <c r="F57" s="244"/>
      <c r="G57" s="310" t="s">
        <v>516</v>
      </c>
      <c r="H57" s="311"/>
      <c r="I57" s="319">
        <v>8835933</v>
      </c>
      <c r="J57" s="320">
        <v>71642</v>
      </c>
      <c r="K57" s="321">
        <v>111.4</v>
      </c>
      <c r="L57" s="322">
        <v>57996</v>
      </c>
      <c r="M57" s="323">
        <v>14.5</v>
      </c>
      <c r="N57" s="324">
        <v>96.9</v>
      </c>
    </row>
    <row r="58" spans="1:14">
      <c r="A58" s="248"/>
      <c r="B58" s="244"/>
      <c r="C58" s="244"/>
      <c r="D58" s="244"/>
      <c r="E58" s="244"/>
      <c r="F58" s="244"/>
      <c r="G58" s="325"/>
      <c r="H58" s="326" t="s">
        <v>513</v>
      </c>
      <c r="I58" s="327">
        <v>5714159</v>
      </c>
      <c r="J58" s="328">
        <v>46330</v>
      </c>
      <c r="K58" s="329">
        <v>105.7</v>
      </c>
      <c r="L58" s="330">
        <v>32288</v>
      </c>
      <c r="M58" s="331">
        <v>5.9</v>
      </c>
      <c r="N58" s="332">
        <v>99.8</v>
      </c>
    </row>
    <row r="59" spans="1:14">
      <c r="A59" s="248"/>
      <c r="B59" s="244"/>
      <c r="C59" s="244"/>
      <c r="D59" s="244"/>
      <c r="E59" s="244"/>
      <c r="F59" s="244"/>
      <c r="G59" s="310" t="s">
        <v>517</v>
      </c>
      <c r="H59" s="311"/>
      <c r="I59" s="319">
        <v>10656459</v>
      </c>
      <c r="J59" s="320">
        <v>86791</v>
      </c>
      <c r="K59" s="321">
        <v>21.1</v>
      </c>
      <c r="L59" s="322">
        <v>64620</v>
      </c>
      <c r="M59" s="323">
        <v>11.4</v>
      </c>
      <c r="N59" s="324">
        <v>9.6999999999999993</v>
      </c>
    </row>
    <row r="60" spans="1:14">
      <c r="A60" s="248"/>
      <c r="B60" s="244"/>
      <c r="C60" s="244"/>
      <c r="D60" s="244"/>
      <c r="E60" s="244"/>
      <c r="F60" s="244"/>
      <c r="G60" s="325"/>
      <c r="H60" s="326" t="s">
        <v>513</v>
      </c>
      <c r="I60" s="333">
        <v>6083503</v>
      </c>
      <c r="J60" s="328">
        <v>49547</v>
      </c>
      <c r="K60" s="329">
        <v>6.9</v>
      </c>
      <c r="L60" s="330">
        <v>37260</v>
      </c>
      <c r="M60" s="331">
        <v>15.4</v>
      </c>
      <c r="N60" s="332">
        <v>-8.5</v>
      </c>
    </row>
    <row r="61" spans="1:14">
      <c r="A61" s="248"/>
      <c r="B61" s="244"/>
      <c r="C61" s="244"/>
      <c r="D61" s="244"/>
      <c r="E61" s="244"/>
      <c r="F61" s="244"/>
      <c r="G61" s="310" t="s">
        <v>518</v>
      </c>
      <c r="H61" s="334"/>
      <c r="I61" s="335">
        <v>8007837</v>
      </c>
      <c r="J61" s="336">
        <v>65411</v>
      </c>
      <c r="K61" s="337">
        <v>23.7</v>
      </c>
      <c r="L61" s="338">
        <v>55695</v>
      </c>
      <c r="M61" s="339">
        <v>10.199999999999999</v>
      </c>
      <c r="N61" s="324">
        <v>13.5</v>
      </c>
    </row>
    <row r="62" spans="1:14">
      <c r="A62" s="248"/>
      <c r="B62" s="244"/>
      <c r="C62" s="244"/>
      <c r="D62" s="244"/>
      <c r="E62" s="244"/>
      <c r="F62" s="244"/>
      <c r="G62" s="325"/>
      <c r="H62" s="326" t="s">
        <v>513</v>
      </c>
      <c r="I62" s="327">
        <v>4873598</v>
      </c>
      <c r="J62" s="328">
        <v>39811</v>
      </c>
      <c r="K62" s="329">
        <v>18.2</v>
      </c>
      <c r="L62" s="330">
        <v>32674</v>
      </c>
      <c r="M62" s="331">
        <v>9</v>
      </c>
      <c r="N62" s="332">
        <v>9.1999999999999993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18.96</v>
      </c>
      <c r="G47" s="12">
        <v>16.11</v>
      </c>
      <c r="H47" s="12">
        <v>15.77</v>
      </c>
      <c r="I47" s="12">
        <v>15.98</v>
      </c>
      <c r="J47" s="13">
        <v>15.99</v>
      </c>
    </row>
    <row r="48" spans="2:10" ht="57.75" customHeight="1">
      <c r="B48" s="14"/>
      <c r="C48" s="1139" t="s">
        <v>4</v>
      </c>
      <c r="D48" s="1139"/>
      <c r="E48" s="1140"/>
      <c r="F48" s="15">
        <v>6.68</v>
      </c>
      <c r="G48" s="16">
        <v>1.44</v>
      </c>
      <c r="H48" s="16">
        <v>1.46</v>
      </c>
      <c r="I48" s="16">
        <v>0.94</v>
      </c>
      <c r="J48" s="17">
        <v>1.24</v>
      </c>
    </row>
    <row r="49" spans="2:10" ht="57.75" customHeight="1" thickBot="1">
      <c r="B49" s="18"/>
      <c r="C49" s="1141" t="s">
        <v>5</v>
      </c>
      <c r="D49" s="1141"/>
      <c r="E49" s="1142"/>
      <c r="F49" s="19">
        <v>1.51</v>
      </c>
      <c r="G49" s="20" t="s">
        <v>525</v>
      </c>
      <c r="H49" s="20">
        <v>7.0000000000000007E-2</v>
      </c>
      <c r="I49" s="20">
        <v>8.75</v>
      </c>
      <c r="J49" s="21">
        <v>7.78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526</v>
      </c>
      <c r="D34" s="1149"/>
      <c r="E34" s="1150"/>
      <c r="F34" s="32">
        <v>20.76</v>
      </c>
      <c r="G34" s="33">
        <v>23.63</v>
      </c>
      <c r="H34" s="33">
        <v>24.72</v>
      </c>
      <c r="I34" s="33">
        <v>25.58</v>
      </c>
      <c r="J34" s="34">
        <v>25.7</v>
      </c>
      <c r="K34" s="22"/>
      <c r="L34" s="22"/>
      <c r="M34" s="22"/>
      <c r="N34" s="22"/>
      <c r="O34" s="22"/>
      <c r="P34" s="22"/>
    </row>
    <row r="35" spans="1:16" ht="39" customHeight="1">
      <c r="A35" s="22"/>
      <c r="B35" s="35"/>
      <c r="C35" s="1143" t="s">
        <v>527</v>
      </c>
      <c r="D35" s="1144"/>
      <c r="E35" s="1145"/>
      <c r="F35" s="36">
        <v>2.2799999999999998</v>
      </c>
      <c r="G35" s="37">
        <v>2.2799999999999998</v>
      </c>
      <c r="H35" s="37">
        <v>2.17</v>
      </c>
      <c r="I35" s="37">
        <v>2.15</v>
      </c>
      <c r="J35" s="38">
        <v>2.06</v>
      </c>
      <c r="K35" s="22"/>
      <c r="L35" s="22"/>
      <c r="M35" s="22"/>
      <c r="N35" s="22"/>
      <c r="O35" s="22"/>
      <c r="P35" s="22"/>
    </row>
    <row r="36" spans="1:16" ht="39" customHeight="1">
      <c r="A36" s="22"/>
      <c r="B36" s="35"/>
      <c r="C36" s="1143" t="s">
        <v>528</v>
      </c>
      <c r="D36" s="1144"/>
      <c r="E36" s="1145"/>
      <c r="F36" s="36">
        <v>6.79</v>
      </c>
      <c r="G36" s="37">
        <v>1.42</v>
      </c>
      <c r="H36" s="37">
        <v>1.46</v>
      </c>
      <c r="I36" s="37">
        <v>0.94</v>
      </c>
      <c r="J36" s="38">
        <v>1.24</v>
      </c>
      <c r="K36" s="22"/>
      <c r="L36" s="22"/>
      <c r="M36" s="22"/>
      <c r="N36" s="22"/>
      <c r="O36" s="22"/>
      <c r="P36" s="22"/>
    </row>
    <row r="37" spans="1:16" ht="39" customHeight="1">
      <c r="A37" s="22"/>
      <c r="B37" s="35"/>
      <c r="C37" s="1143" t="s">
        <v>529</v>
      </c>
      <c r="D37" s="1144"/>
      <c r="E37" s="1145"/>
      <c r="F37" s="36">
        <v>0.62</v>
      </c>
      <c r="G37" s="37">
        <v>0.57999999999999996</v>
      </c>
      <c r="H37" s="37">
        <v>0.56999999999999995</v>
      </c>
      <c r="I37" s="37">
        <v>0.65</v>
      </c>
      <c r="J37" s="38">
        <v>0.65</v>
      </c>
      <c r="K37" s="22"/>
      <c r="L37" s="22"/>
      <c r="M37" s="22"/>
      <c r="N37" s="22"/>
      <c r="O37" s="22"/>
      <c r="P37" s="22"/>
    </row>
    <row r="38" spans="1:16" ht="39" customHeight="1">
      <c r="A38" s="22"/>
      <c r="B38" s="35"/>
      <c r="C38" s="1143" t="s">
        <v>530</v>
      </c>
      <c r="D38" s="1144"/>
      <c r="E38" s="1145"/>
      <c r="F38" s="36">
        <v>0.39</v>
      </c>
      <c r="G38" s="37">
        <v>0.11</v>
      </c>
      <c r="H38" s="37">
        <v>0.4</v>
      </c>
      <c r="I38" s="37">
        <v>0.6</v>
      </c>
      <c r="J38" s="38">
        <v>0.32</v>
      </c>
      <c r="K38" s="22"/>
      <c r="L38" s="22"/>
      <c r="M38" s="22"/>
      <c r="N38" s="22"/>
      <c r="O38" s="22"/>
      <c r="P38" s="22"/>
    </row>
    <row r="39" spans="1:16" ht="39" customHeight="1">
      <c r="A39" s="22"/>
      <c r="B39" s="35"/>
      <c r="C39" s="1143" t="s">
        <v>531</v>
      </c>
      <c r="D39" s="1144"/>
      <c r="E39" s="1145"/>
      <c r="F39" s="36">
        <v>0.16</v>
      </c>
      <c r="G39" s="37">
        <v>0.08</v>
      </c>
      <c r="H39" s="37">
        <v>0.04</v>
      </c>
      <c r="I39" s="37">
        <v>0.06</v>
      </c>
      <c r="J39" s="38">
        <v>0.3</v>
      </c>
      <c r="K39" s="22"/>
      <c r="L39" s="22"/>
      <c r="M39" s="22"/>
      <c r="N39" s="22"/>
      <c r="O39" s="22"/>
      <c r="P39" s="22"/>
    </row>
    <row r="40" spans="1:16" ht="39" customHeight="1">
      <c r="A40" s="22"/>
      <c r="B40" s="35"/>
      <c r="C40" s="1143" t="s">
        <v>532</v>
      </c>
      <c r="D40" s="1144"/>
      <c r="E40" s="1145"/>
      <c r="F40" s="36" t="s">
        <v>481</v>
      </c>
      <c r="G40" s="37" t="s">
        <v>481</v>
      </c>
      <c r="H40" s="37" t="s">
        <v>481</v>
      </c>
      <c r="I40" s="37">
        <v>0.09</v>
      </c>
      <c r="J40" s="38">
        <v>0.09</v>
      </c>
      <c r="K40" s="22"/>
      <c r="L40" s="22"/>
      <c r="M40" s="22"/>
      <c r="N40" s="22"/>
      <c r="O40" s="22"/>
      <c r="P40" s="22"/>
    </row>
    <row r="41" spans="1:16" ht="39" customHeight="1">
      <c r="A41" s="22"/>
      <c r="B41" s="35"/>
      <c r="C41" s="1143" t="s">
        <v>533</v>
      </c>
      <c r="D41" s="1144"/>
      <c r="E41" s="1145"/>
      <c r="F41" s="36">
        <v>0</v>
      </c>
      <c r="G41" s="37">
        <v>0</v>
      </c>
      <c r="H41" s="37">
        <v>0</v>
      </c>
      <c r="I41" s="37">
        <v>0</v>
      </c>
      <c r="J41" s="38">
        <v>0.01</v>
      </c>
      <c r="K41" s="22"/>
      <c r="L41" s="22"/>
      <c r="M41" s="22"/>
      <c r="N41" s="22"/>
      <c r="O41" s="22"/>
      <c r="P41" s="22"/>
    </row>
    <row r="42" spans="1:16" ht="39" customHeight="1">
      <c r="A42" s="22"/>
      <c r="B42" s="39"/>
      <c r="C42" s="1143" t="s">
        <v>534</v>
      </c>
      <c r="D42" s="1144"/>
      <c r="E42" s="1145"/>
      <c r="F42" s="36" t="s">
        <v>535</v>
      </c>
      <c r="G42" s="37" t="s">
        <v>481</v>
      </c>
      <c r="H42" s="37" t="s">
        <v>481</v>
      </c>
      <c r="I42" s="37" t="s">
        <v>481</v>
      </c>
      <c r="J42" s="38" t="s">
        <v>481</v>
      </c>
      <c r="K42" s="22"/>
      <c r="L42" s="22"/>
      <c r="M42" s="22"/>
      <c r="N42" s="22"/>
      <c r="O42" s="22"/>
      <c r="P42" s="22"/>
    </row>
    <row r="43" spans="1:16" ht="39" customHeight="1" thickBot="1">
      <c r="A43" s="22"/>
      <c r="B43" s="40"/>
      <c r="C43" s="1146" t="s">
        <v>536</v>
      </c>
      <c r="D43" s="1147"/>
      <c r="E43" s="1148"/>
      <c r="F43" s="41">
        <v>0.71</v>
      </c>
      <c r="G43" s="42">
        <v>0.6</v>
      </c>
      <c r="H43" s="42">
        <v>0.61</v>
      </c>
      <c r="I43" s="42">
        <v>1.56</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11</v>
      </c>
      <c r="C45" s="1160"/>
      <c r="D45" s="58"/>
      <c r="E45" s="1165" t="s">
        <v>12</v>
      </c>
      <c r="F45" s="1165"/>
      <c r="G45" s="1165"/>
      <c r="H45" s="1165"/>
      <c r="I45" s="1165"/>
      <c r="J45" s="1166"/>
      <c r="K45" s="59">
        <v>7379</v>
      </c>
      <c r="L45" s="60">
        <v>7029</v>
      </c>
      <c r="M45" s="60">
        <v>6780</v>
      </c>
      <c r="N45" s="60">
        <v>6296</v>
      </c>
      <c r="O45" s="61">
        <v>6021</v>
      </c>
      <c r="P45" s="48"/>
      <c r="Q45" s="48"/>
      <c r="R45" s="48"/>
      <c r="S45" s="48"/>
      <c r="T45" s="48"/>
      <c r="U45" s="48"/>
    </row>
    <row r="46" spans="1:21" ht="30.75" customHeight="1">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14</v>
      </c>
      <c r="F47" s="1153"/>
      <c r="G47" s="1153"/>
      <c r="H47" s="1153"/>
      <c r="I47" s="1153"/>
      <c r="J47" s="1154"/>
      <c r="K47" s="63">
        <v>30</v>
      </c>
      <c r="L47" s="64">
        <v>30</v>
      </c>
      <c r="M47" s="64">
        <v>30</v>
      </c>
      <c r="N47" s="64">
        <v>62</v>
      </c>
      <c r="O47" s="65">
        <v>48</v>
      </c>
      <c r="P47" s="48"/>
      <c r="Q47" s="48"/>
      <c r="R47" s="48"/>
      <c r="S47" s="48"/>
      <c r="T47" s="48"/>
      <c r="U47" s="48"/>
    </row>
    <row r="48" spans="1:21" ht="30.75" customHeight="1">
      <c r="A48" s="48"/>
      <c r="B48" s="1161"/>
      <c r="C48" s="1162"/>
      <c r="D48" s="62"/>
      <c r="E48" s="1153" t="s">
        <v>15</v>
      </c>
      <c r="F48" s="1153"/>
      <c r="G48" s="1153"/>
      <c r="H48" s="1153"/>
      <c r="I48" s="1153"/>
      <c r="J48" s="1154"/>
      <c r="K48" s="63">
        <v>2564</v>
      </c>
      <c r="L48" s="64">
        <v>2348</v>
      </c>
      <c r="M48" s="64">
        <v>2823</v>
      </c>
      <c r="N48" s="64">
        <v>2783</v>
      </c>
      <c r="O48" s="65">
        <v>2774</v>
      </c>
      <c r="P48" s="48"/>
      <c r="Q48" s="48"/>
      <c r="R48" s="48"/>
      <c r="S48" s="48"/>
      <c r="T48" s="48"/>
      <c r="U48" s="48"/>
    </row>
    <row r="49" spans="1:21" ht="30.75" customHeight="1">
      <c r="A49" s="48"/>
      <c r="B49" s="1161"/>
      <c r="C49" s="1162"/>
      <c r="D49" s="62"/>
      <c r="E49" s="1153" t="s">
        <v>16</v>
      </c>
      <c r="F49" s="1153"/>
      <c r="G49" s="1153"/>
      <c r="H49" s="1153"/>
      <c r="I49" s="1153"/>
      <c r="J49" s="1154"/>
      <c r="K49" s="63">
        <v>546</v>
      </c>
      <c r="L49" s="64">
        <v>609</v>
      </c>
      <c r="M49" s="64">
        <v>554</v>
      </c>
      <c r="N49" s="64">
        <v>372</v>
      </c>
      <c r="O49" s="65">
        <v>432</v>
      </c>
      <c r="P49" s="48"/>
      <c r="Q49" s="48"/>
      <c r="R49" s="48"/>
      <c r="S49" s="48"/>
      <c r="T49" s="48"/>
      <c r="U49" s="48"/>
    </row>
    <row r="50" spans="1:21" ht="30.75" customHeight="1">
      <c r="A50" s="48"/>
      <c r="B50" s="1161"/>
      <c r="C50" s="1162"/>
      <c r="D50" s="62"/>
      <c r="E50" s="1153" t="s">
        <v>17</v>
      </c>
      <c r="F50" s="1153"/>
      <c r="G50" s="1153"/>
      <c r="H50" s="1153"/>
      <c r="I50" s="1153"/>
      <c r="J50" s="1154"/>
      <c r="K50" s="63">
        <v>306</v>
      </c>
      <c r="L50" s="64">
        <v>299</v>
      </c>
      <c r="M50" s="64">
        <v>214</v>
      </c>
      <c r="N50" s="64">
        <v>452</v>
      </c>
      <c r="O50" s="65">
        <v>696</v>
      </c>
      <c r="P50" s="48"/>
      <c r="Q50" s="48"/>
      <c r="R50" s="48"/>
      <c r="S50" s="48"/>
      <c r="T50" s="48"/>
      <c r="U50" s="48"/>
    </row>
    <row r="51" spans="1:21" ht="30.75" customHeight="1">
      <c r="A51" s="48"/>
      <c r="B51" s="1163"/>
      <c r="C51" s="1164"/>
      <c r="D51" s="66"/>
      <c r="E51" s="1153" t="s">
        <v>18</v>
      </c>
      <c r="F51" s="1153"/>
      <c r="G51" s="1153"/>
      <c r="H51" s="1153"/>
      <c r="I51" s="1153"/>
      <c r="J51" s="1154"/>
      <c r="K51" s="63">
        <v>0</v>
      </c>
      <c r="L51" s="64">
        <v>5</v>
      </c>
      <c r="M51" s="64">
        <v>0</v>
      </c>
      <c r="N51" s="64" t="s">
        <v>481</v>
      </c>
      <c r="O51" s="65" t="s">
        <v>481</v>
      </c>
      <c r="P51" s="48"/>
      <c r="Q51" s="48"/>
      <c r="R51" s="48"/>
      <c r="S51" s="48"/>
      <c r="T51" s="48"/>
      <c r="U51" s="48"/>
    </row>
    <row r="52" spans="1:21" ht="30.75" customHeight="1">
      <c r="A52" s="48"/>
      <c r="B52" s="1151" t="s">
        <v>19</v>
      </c>
      <c r="C52" s="1152"/>
      <c r="D52" s="66"/>
      <c r="E52" s="1153" t="s">
        <v>20</v>
      </c>
      <c r="F52" s="1153"/>
      <c r="G52" s="1153"/>
      <c r="H52" s="1153"/>
      <c r="I52" s="1153"/>
      <c r="J52" s="1154"/>
      <c r="K52" s="63">
        <v>6598</v>
      </c>
      <c r="L52" s="64">
        <v>6474</v>
      </c>
      <c r="M52" s="64">
        <v>6700</v>
      </c>
      <c r="N52" s="64">
        <v>6705</v>
      </c>
      <c r="O52" s="65">
        <v>6653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4227</v>
      </c>
      <c r="L53" s="69">
        <v>3846</v>
      </c>
      <c r="M53" s="69">
        <v>3701</v>
      </c>
      <c r="N53" s="69">
        <v>3260</v>
      </c>
      <c r="O53" s="70">
        <v>3318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2015-04-27T08:37:11Z</cp:lastPrinted>
  <dcterms:created xsi:type="dcterms:W3CDTF">2015-02-17T07:06:49Z</dcterms:created>
  <dcterms:modified xsi:type="dcterms:W3CDTF">2015-04-28T05:21:56Z</dcterms:modified>
  <cp:category/>
</cp:coreProperties>
</file>