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健康福祉部\健康福祉部 長寿推進課\001 高齢企画係\0004高齢者の状況(統計）\R7\"/>
    </mc:Choice>
  </mc:AlternateContent>
  <xr:revisionPtr revIDLastSave="0" documentId="13_ncr:1_{FB3381F4-7852-4CE7-A91C-EDADE87C6464}" xr6:coauthVersionLast="36" xr6:coauthVersionMax="36" xr10:uidLastSave="{00000000-0000-0000-0000-000000000000}"/>
  <bookViews>
    <workbookView xWindow="0" yWindow="0" windowWidth="16065" windowHeight="6465" xr2:uid="{582EB330-4498-42AE-9A97-B2E0980ECAFB}"/>
  </bookViews>
  <sheets>
    <sheet name="4月" sheetId="1" r:id="rId1"/>
  </sheets>
  <definedNames>
    <definedName name="_xlnm.Print_Area" localSheetId="0">'4月'!$A$1:$N$36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C14" i="1"/>
  <c r="L13" i="1"/>
  <c r="K13" i="1"/>
  <c r="C13" i="1"/>
  <c r="M12" i="1"/>
  <c r="C12" i="1"/>
  <c r="D12" i="1" s="1"/>
  <c r="M11" i="1"/>
  <c r="C11" i="1"/>
  <c r="M10" i="1"/>
  <c r="C10" i="1"/>
  <c r="D10" i="1" s="1"/>
  <c r="M9" i="1"/>
  <c r="C9" i="1"/>
  <c r="D28" i="1" s="1"/>
  <c r="M8" i="1"/>
  <c r="C8" i="1"/>
  <c r="D8" i="1" s="1"/>
  <c r="M7" i="1"/>
  <c r="C7" i="1"/>
  <c r="D7" i="1" s="1"/>
  <c r="M6" i="1"/>
  <c r="C6" i="1"/>
  <c r="M5" i="1"/>
  <c r="C5" i="1"/>
  <c r="D9" i="1" s="1"/>
  <c r="M13" i="1" l="1"/>
  <c r="D14" i="1"/>
  <c r="D6" i="1"/>
  <c r="E28" i="1"/>
  <c r="E16" i="1"/>
  <c r="D11" i="1"/>
  <c r="C28" i="1"/>
  <c r="D13" i="1"/>
</calcChain>
</file>

<file path=xl/sharedStrings.xml><?xml version="1.0" encoding="utf-8"?>
<sst xmlns="http://schemas.openxmlformats.org/spreadsheetml/2006/main" count="87" uniqueCount="78">
  <si>
    <t>長浜市高齢者の状況</t>
    <rPh sb="0" eb="1">
      <t>チョウ</t>
    </rPh>
    <rPh sb="1" eb="2">
      <t>ハマ</t>
    </rPh>
    <rPh sb="2" eb="3">
      <t>シ</t>
    </rPh>
    <rPh sb="3" eb="4">
      <t>タカ</t>
    </rPh>
    <phoneticPr fontId="2"/>
  </si>
  <si>
    <t>年齢別人口</t>
  </si>
  <si>
    <t>（単位：人）</t>
  </si>
  <si>
    <t>介護保険認定状況</t>
  </si>
  <si>
    <t>人口</t>
  </si>
  <si>
    <t>人口比率</t>
    <phoneticPr fontId="2"/>
  </si>
  <si>
    <t>男性人口</t>
  </si>
  <si>
    <t>女性人口</t>
  </si>
  <si>
    <t>１号</t>
  </si>
  <si>
    <t>２号</t>
  </si>
  <si>
    <t>合計</t>
  </si>
  <si>
    <t>長浜市総人口</t>
    <rPh sb="3" eb="4">
      <t>ソウ</t>
    </rPh>
    <phoneticPr fontId="2"/>
  </si>
  <si>
    <t>事業対象者</t>
    <rPh sb="0" eb="2">
      <t>ジギョウ</t>
    </rPh>
    <rPh sb="2" eb="4">
      <t>タイショウ</t>
    </rPh>
    <rPh sb="4" eb="5">
      <t>シャ</t>
    </rPh>
    <phoneticPr fontId="2"/>
  </si>
  <si>
    <t>４０歳以上の者</t>
  </si>
  <si>
    <t>要支援1</t>
  </si>
  <si>
    <t>５０歳以上の者</t>
  </si>
  <si>
    <t>要支援2</t>
  </si>
  <si>
    <t>６０歳以上の者</t>
  </si>
  <si>
    <t>要介護1</t>
    <phoneticPr fontId="2"/>
  </si>
  <si>
    <t>６５歳以上の者</t>
  </si>
  <si>
    <t>要介護2</t>
  </si>
  <si>
    <t>７０歳以上の者</t>
  </si>
  <si>
    <t>要介護3</t>
  </si>
  <si>
    <t>７５歳以上の者</t>
  </si>
  <si>
    <t>要介護4</t>
  </si>
  <si>
    <t>８０歳以上の者</t>
  </si>
  <si>
    <t>要介護5</t>
  </si>
  <si>
    <t>９０歳以上の者</t>
  </si>
  <si>
    <t>合　計</t>
    <phoneticPr fontId="2"/>
  </si>
  <si>
    <t>１００歳以上の者</t>
    <phoneticPr fontId="2"/>
  </si>
  <si>
    <t>世帯数（世帯）</t>
  </si>
  <si>
    <t xml:space="preserve">高齢化率 </t>
  </si>
  <si>
    <t xml:space="preserve"> </t>
  </si>
  <si>
    <t>高齢化率の推移</t>
    <rPh sb="0" eb="3">
      <t>コウレイカ</t>
    </rPh>
    <rPh sb="3" eb="4">
      <t>リツ</t>
    </rPh>
    <rPh sb="5" eb="7">
      <t>スイイ</t>
    </rPh>
    <phoneticPr fontId="2"/>
  </si>
  <si>
    <t>R5.1月</t>
    <rPh sb="4" eb="5">
      <t>ガツ</t>
    </rPh>
    <phoneticPr fontId="2"/>
  </si>
  <si>
    <t>R5.2月</t>
    <rPh sb="4" eb="5">
      <t>ガツ</t>
    </rPh>
    <phoneticPr fontId="2"/>
  </si>
  <si>
    <t>R5.3月</t>
    <rPh sb="4" eb="5">
      <t>ガツ</t>
    </rPh>
    <phoneticPr fontId="2"/>
  </si>
  <si>
    <t>R5.4月</t>
    <rPh sb="4" eb="5">
      <t>ガツ</t>
    </rPh>
    <phoneticPr fontId="2"/>
  </si>
  <si>
    <t>R5.5月</t>
    <rPh sb="4" eb="5">
      <t>ガツ</t>
    </rPh>
    <phoneticPr fontId="2"/>
  </si>
  <si>
    <t>女性最高齢</t>
    <rPh sb="2" eb="5">
      <t>サイコウレイ</t>
    </rPh>
    <phoneticPr fontId="2"/>
  </si>
  <si>
    <t>男性最高齢</t>
    <rPh sb="2" eb="5">
      <t>サイコウレイ</t>
    </rPh>
    <phoneticPr fontId="2"/>
  </si>
  <si>
    <t>R5.6月</t>
    <rPh sb="4" eb="5">
      <t>ガツ</t>
    </rPh>
    <phoneticPr fontId="2"/>
  </si>
  <si>
    <t>R5.7月</t>
    <rPh sb="4" eb="5">
      <t>ガツ</t>
    </rPh>
    <phoneticPr fontId="2"/>
  </si>
  <si>
    <t>R5.8月</t>
    <rPh sb="4" eb="5">
      <t>ガツ</t>
    </rPh>
    <phoneticPr fontId="2"/>
  </si>
  <si>
    <t>R5.9月</t>
    <rPh sb="4" eb="5">
      <t>ガツ</t>
    </rPh>
    <phoneticPr fontId="2"/>
  </si>
  <si>
    <t>R5.10月</t>
    <rPh sb="5" eb="6">
      <t>ガツ</t>
    </rPh>
    <phoneticPr fontId="2"/>
  </si>
  <si>
    <t>R6.4月</t>
    <rPh sb="4" eb="5">
      <t>ガツ</t>
    </rPh>
    <phoneticPr fontId="2"/>
  </si>
  <si>
    <t>平均年齢
（　　男　　・　　女　）</t>
    <rPh sb="0" eb="2">
      <t>ヘイキン</t>
    </rPh>
    <rPh sb="2" eb="4">
      <t>ネンレイ</t>
    </rPh>
    <rPh sb="8" eb="9">
      <t>オトコ</t>
    </rPh>
    <rPh sb="14" eb="15">
      <t>オンナ</t>
    </rPh>
    <phoneticPr fontId="2"/>
  </si>
  <si>
    <t>高齢者人口の比較</t>
    <rPh sb="0" eb="3">
      <t>コウレイシャ</t>
    </rPh>
    <phoneticPr fontId="2"/>
  </si>
  <si>
    <t>総人口</t>
    <rPh sb="0" eb="1">
      <t>ソウ</t>
    </rPh>
    <phoneticPr fontId="2"/>
  </si>
  <si>
    <t>65歳以上人口</t>
    <phoneticPr fontId="2"/>
  </si>
  <si>
    <t>高齢化率</t>
    <phoneticPr fontId="2"/>
  </si>
  <si>
    <t>備　　考</t>
    <phoneticPr fontId="2"/>
  </si>
  <si>
    <t>国</t>
  </si>
  <si>
    <t>総務省「人口推計」</t>
  </si>
  <si>
    <t>県</t>
  </si>
  <si>
    <t>滋賀県総務部推計</t>
  </si>
  <si>
    <t>※県推計高齢化率は、総人口から年齢不詳人口を除いて算出。</t>
    <rPh sb="25" eb="27">
      <t>サンシュツ</t>
    </rPh>
    <phoneticPr fontId="2"/>
  </si>
  <si>
    <t>長浜市</t>
  </si>
  <si>
    <t>　</t>
    <phoneticPr fontId="2"/>
  </si>
  <si>
    <t>人口の推移(総務省「国勢調査」・直近5回）</t>
    <rPh sb="6" eb="9">
      <t>ソウムショウ</t>
    </rPh>
    <rPh sb="10" eb="12">
      <t>コクセイ</t>
    </rPh>
    <rPh sb="12" eb="14">
      <t>チョウサ</t>
    </rPh>
    <rPh sb="16" eb="18">
      <t>チョッキン</t>
    </rPh>
    <rPh sb="19" eb="20">
      <t>カイ</t>
    </rPh>
    <phoneticPr fontId="2"/>
  </si>
  <si>
    <t>人口の推移（長浜市住民基本台帳人口・直近5年間）</t>
    <rPh sb="0" eb="2">
      <t>ジンコウ</t>
    </rPh>
    <rPh sb="3" eb="5">
      <t>スイイ</t>
    </rPh>
    <rPh sb="6" eb="9">
      <t>ナガハマシ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8" eb="20">
      <t>チョッキン</t>
    </rPh>
    <rPh sb="21" eb="22">
      <t>ネン</t>
    </rPh>
    <rPh sb="22" eb="23">
      <t>カン</t>
    </rPh>
    <phoneticPr fontId="2"/>
  </si>
  <si>
    <t>Ｈ１２</t>
  </si>
  <si>
    <t>Ｈ１７</t>
  </si>
  <si>
    <t>Ｈ２２</t>
  </si>
  <si>
    <t>Ｈ２７</t>
  </si>
  <si>
    <t>R２</t>
  </si>
  <si>
    <t>R３</t>
  </si>
  <si>
    <t>R４</t>
  </si>
  <si>
    <t>R５</t>
  </si>
  <si>
    <t>R６</t>
    <phoneticPr fontId="2"/>
  </si>
  <si>
    <t>総人口</t>
  </si>
  <si>
    <t>高齢化率　（%）</t>
  </si>
  <si>
    <t>※総務省「国勢調査」・長浜市住民基本台帳人口ともに、各年10月1日現在</t>
    <rPh sb="1" eb="4">
      <t>ソウムショウ</t>
    </rPh>
    <rPh sb="5" eb="9">
      <t>コクセイチョウサ</t>
    </rPh>
    <rPh sb="11" eb="14">
      <t>ナガハマシ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"/>
  </si>
  <si>
    <t>※総務省「国勢調査」の高齢化率は、総人口から年齢不詳人口を除いて算出</t>
    <rPh sb="4" eb="7">
      <t>ソウムショウ</t>
    </rPh>
    <rPh sb="8" eb="10">
      <t>コクセイ</t>
    </rPh>
    <rPh sb="11" eb="13">
      <t>コウレイ</t>
    </rPh>
    <rPh sb="14" eb="15">
      <t>リツ</t>
    </rPh>
    <rPh sb="17" eb="20">
      <t>ソウジンコウ</t>
    </rPh>
    <rPh sb="18" eb="19">
      <t>リツ</t>
    </rPh>
    <rPh sb="20" eb="23">
      <t>ソウジンコウ</t>
    </rPh>
    <rPh sb="25" eb="27">
      <t>ネンレイ</t>
    </rPh>
    <rPh sb="27" eb="29">
      <t>フショウ</t>
    </rPh>
    <rPh sb="29" eb="31">
      <t>ジンコウ</t>
    </rPh>
    <rPh sb="32" eb="33">
      <t>ノゾサンシュツ</t>
    </rPh>
    <phoneticPr fontId="2"/>
  </si>
  <si>
    <t>※介護保険事業状況報告R7年2月分より（該当月の2か月前報告分）</t>
    <rPh sb="1" eb="3">
      <t>カイゴ</t>
    </rPh>
    <rPh sb="3" eb="5">
      <t>ホケン</t>
    </rPh>
    <rPh sb="5" eb="7">
      <t>ジギョウ</t>
    </rPh>
    <rPh sb="7" eb="9">
      <t>ジョウキョウ</t>
    </rPh>
    <rPh sb="9" eb="11">
      <t>ホウコク</t>
    </rPh>
    <rPh sb="13" eb="14">
      <t>ネン</t>
    </rPh>
    <rPh sb="15" eb="16">
      <t>ガツ</t>
    </rPh>
    <rPh sb="16" eb="17">
      <t>ブン</t>
    </rPh>
    <phoneticPr fontId="2"/>
  </si>
  <si>
    <t>※事業対象者はR7年4月1日現在をシステムより抽出</t>
    <rPh sb="1" eb="3">
      <t>ジギョウ</t>
    </rPh>
    <rPh sb="3" eb="5">
      <t>タイショウ</t>
    </rPh>
    <rPh sb="5" eb="6">
      <t>シャ</t>
    </rPh>
    <rPh sb="9" eb="10">
      <t>ネン</t>
    </rPh>
    <rPh sb="11" eb="12">
      <t>ガツ</t>
    </rPh>
    <rPh sb="13" eb="14">
      <t>ニチ</t>
    </rPh>
    <rPh sb="14" eb="16">
      <t>ゲンザイ</t>
    </rPh>
    <rPh sb="23" eb="25">
      <t>チュウシュツ</t>
    </rPh>
    <phoneticPr fontId="2"/>
  </si>
  <si>
    <t>R6.10月</t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</si>
</sst>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\.m\.d&quot;現&quot;&quot;在&quot;"/>
    <numFmt numFmtId="177" formatCode="#,##0_ "/>
    <numFmt numFmtId="178" formatCode="#,##0.00_ "/>
    <numFmt numFmtId="179" formatCode="0.0"/>
    <numFmt numFmtId="180" formatCode="0.0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ＪＳＰゴシック"/>
      <family val="3"/>
      <charset val="128"/>
    </font>
    <font>
      <sz val="11"/>
      <name val="ＪＳＰ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4" tint="-0.249977111117893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9" tint="-0.49998474074526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right"/>
    </xf>
    <xf numFmtId="0" fontId="6" fillId="0" borderId="1" xfId="0" applyFont="1" applyBorder="1" applyAlignment="1"/>
    <xf numFmtId="0" fontId="0" fillId="0" borderId="1" xfId="0" applyBorder="1" applyAlignment="1"/>
    <xf numFmtId="0" fontId="0" fillId="0" borderId="0" xfId="0" applyFill="1"/>
    <xf numFmtId="0" fontId="0" fillId="0" borderId="2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177" fontId="7" fillId="0" borderId="7" xfId="0" applyNumberFormat="1" applyFont="1" applyFill="1" applyBorder="1"/>
    <xf numFmtId="178" fontId="7" fillId="0" borderId="8" xfId="0" applyNumberFormat="1" applyFont="1" applyFill="1" applyBorder="1"/>
    <xf numFmtId="177" fontId="8" fillId="0" borderId="9" xfId="0" applyNumberFormat="1" applyFont="1" applyFill="1" applyBorder="1"/>
    <xf numFmtId="177" fontId="8" fillId="0" borderId="7" xfId="0" applyNumberFormat="1" applyFont="1" applyFill="1" applyBorder="1"/>
    <xf numFmtId="177" fontId="0" fillId="0" borderId="0" xfId="0" applyNumberFormat="1" applyBorder="1"/>
    <xf numFmtId="0" fontId="0" fillId="2" borderId="10" xfId="0" applyFill="1" applyBorder="1" applyAlignment="1">
      <alignment horizontal="center"/>
    </xf>
    <xf numFmtId="177" fontId="0" fillId="0" borderId="11" xfId="0" applyNumberFormat="1" applyFont="1" applyFill="1" applyBorder="1" applyProtection="1">
      <protection locked="0"/>
    </xf>
    <xf numFmtId="177" fontId="0" fillId="0" borderId="12" xfId="0" applyNumberFormat="1" applyFont="1" applyFill="1" applyBorder="1"/>
    <xf numFmtId="177" fontId="7" fillId="0" borderId="13" xfId="0" applyNumberFormat="1" applyFont="1" applyFill="1" applyBorder="1"/>
    <xf numFmtId="0" fontId="0" fillId="2" borderId="14" xfId="0" applyFill="1" applyBorder="1" applyAlignment="1">
      <alignment horizontal="right"/>
    </xf>
    <xf numFmtId="177" fontId="7" fillId="0" borderId="14" xfId="0" applyNumberFormat="1" applyFont="1" applyFill="1" applyBorder="1"/>
    <xf numFmtId="10" fontId="7" fillId="0" borderId="14" xfId="1" applyNumberFormat="1" applyFont="1" applyFill="1" applyBorder="1"/>
    <xf numFmtId="177" fontId="8" fillId="0" borderId="15" xfId="0" applyNumberFormat="1" applyFont="1" applyFill="1" applyBorder="1"/>
    <xf numFmtId="177" fontId="8" fillId="0" borderId="14" xfId="0" applyNumberFormat="1" applyFont="1" applyFill="1" applyBorder="1"/>
    <xf numFmtId="177" fontId="0" fillId="0" borderId="16" xfId="0" applyNumberFormat="1" applyFont="1" applyFill="1" applyBorder="1" applyProtection="1">
      <protection locked="0"/>
    </xf>
    <xf numFmtId="177" fontId="7" fillId="0" borderId="17" xfId="0" applyNumberFormat="1" applyFont="1" applyFill="1" applyBorder="1"/>
    <xf numFmtId="0" fontId="0" fillId="2" borderId="18" xfId="0" applyFill="1" applyBorder="1" applyAlignment="1">
      <alignment horizontal="center"/>
    </xf>
    <xf numFmtId="177" fontId="0" fillId="0" borderId="19" xfId="0" applyNumberFormat="1" applyFon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77" fontId="0" fillId="0" borderId="20" xfId="0" applyNumberFormat="1" applyFont="1" applyFill="1" applyBorder="1" applyProtection="1">
      <protection locked="0"/>
    </xf>
    <xf numFmtId="0" fontId="0" fillId="2" borderId="21" xfId="0" applyFill="1" applyBorder="1" applyAlignment="1">
      <alignment horizontal="center"/>
    </xf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2" borderId="24" xfId="0" applyFill="1" applyBorder="1" applyAlignment="1">
      <alignment horizontal="right"/>
    </xf>
    <xf numFmtId="177" fontId="7" fillId="0" borderId="24" xfId="0" applyNumberFormat="1" applyFont="1" applyFill="1" applyBorder="1"/>
    <xf numFmtId="10" fontId="7" fillId="0" borderId="25" xfId="1" applyNumberFormat="1" applyFont="1" applyFill="1" applyBorder="1"/>
    <xf numFmtId="177" fontId="8" fillId="0" borderId="26" xfId="0" applyNumberFormat="1" applyFont="1" applyFill="1" applyBorder="1"/>
    <xf numFmtId="177" fontId="8" fillId="0" borderId="27" xfId="0" applyNumberFormat="1" applyFont="1" applyFill="1" applyBorder="1"/>
    <xf numFmtId="0" fontId="0" fillId="2" borderId="2" xfId="0" applyFill="1" applyBorder="1"/>
    <xf numFmtId="38" fontId="1" fillId="0" borderId="2" xfId="1" applyFont="1" applyFill="1" applyBorder="1" applyProtection="1">
      <protection locked="0"/>
    </xf>
    <xf numFmtId="0" fontId="0" fillId="0" borderId="0" xfId="0" applyFill="1" applyBorder="1"/>
    <xf numFmtId="0" fontId="1" fillId="0" borderId="29" xfId="0" applyFont="1" applyBorder="1"/>
    <xf numFmtId="0" fontId="0" fillId="0" borderId="0" xfId="0" applyBorder="1"/>
    <xf numFmtId="0" fontId="0" fillId="0" borderId="31" xfId="0" applyFill="1" applyBorder="1"/>
    <xf numFmtId="0" fontId="0" fillId="0" borderId="32" xfId="0" applyFont="1" applyFill="1" applyBorder="1" applyAlignment="1" applyProtection="1">
      <alignment horizontal="left"/>
      <protection locked="0"/>
    </xf>
    <xf numFmtId="0" fontId="0" fillId="0" borderId="33" xfId="0" applyFill="1" applyBorder="1" applyAlignment="1" applyProtection="1">
      <alignment horizontal="left"/>
      <protection locked="0"/>
    </xf>
    <xf numFmtId="0" fontId="0" fillId="0" borderId="34" xfId="0" applyFill="1" applyBorder="1" applyAlignment="1" applyProtection="1">
      <alignment horizontal="left"/>
      <protection locked="0"/>
    </xf>
    <xf numFmtId="0" fontId="0" fillId="0" borderId="35" xfId="0" applyFont="1" applyFill="1" applyBorder="1" applyAlignment="1" applyProtection="1">
      <alignment horizontal="left"/>
      <protection locked="0"/>
    </xf>
    <xf numFmtId="0" fontId="0" fillId="0" borderId="36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37" xfId="0" applyBorder="1"/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0" borderId="31" xfId="0" applyBorder="1"/>
    <xf numFmtId="10" fontId="0" fillId="0" borderId="22" xfId="2" applyNumberFormat="1" applyFont="1" applyFill="1" applyBorder="1" applyAlignment="1" applyProtection="1">
      <alignment horizontal="right"/>
      <protection locked="0"/>
    </xf>
    <xf numFmtId="10" fontId="0" fillId="0" borderId="41" xfId="0" applyNumberFormat="1" applyFont="1" applyFill="1" applyBorder="1" applyAlignment="1" applyProtection="1">
      <alignment horizontal="right"/>
      <protection locked="0"/>
    </xf>
    <xf numFmtId="10" fontId="0" fillId="0" borderId="42" xfId="0" applyNumberFormat="1" applyFont="1" applyFill="1" applyBorder="1" applyAlignment="1" applyProtection="1">
      <alignment horizontal="right"/>
      <protection locked="0"/>
    </xf>
    <xf numFmtId="10" fontId="0" fillId="0" borderId="43" xfId="0" applyNumberFormat="1" applyFont="1" applyFill="1" applyBorder="1" applyAlignment="1" applyProtection="1">
      <alignment horizontal="right"/>
      <protection locked="0"/>
    </xf>
    <xf numFmtId="10" fontId="0" fillId="0" borderId="44" xfId="0" applyNumberFormat="1" applyFont="1" applyFill="1" applyBorder="1" applyAlignment="1" applyProtection="1">
      <alignment horizontal="right"/>
      <protection locked="0"/>
    </xf>
    <xf numFmtId="10" fontId="0" fillId="0" borderId="45" xfId="0" applyNumberFormat="1" applyFont="1" applyFill="1" applyBorder="1" applyAlignment="1" applyProtection="1">
      <alignment horizontal="right"/>
      <protection locked="0"/>
    </xf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0" borderId="11" xfId="0" applyFont="1" applyFill="1" applyBorder="1" applyAlignment="1" applyProtection="1">
      <alignment horizontal="left"/>
      <protection locked="0"/>
    </xf>
    <xf numFmtId="0" fontId="0" fillId="0" borderId="48" xfId="0" applyFont="1" applyFill="1" applyBorder="1" applyAlignment="1" applyProtection="1">
      <alignment horizontal="left"/>
      <protection locked="0"/>
    </xf>
    <xf numFmtId="0" fontId="0" fillId="0" borderId="49" xfId="0" applyFont="1" applyFill="1" applyBorder="1" applyAlignment="1" applyProtection="1">
      <alignment horizontal="left"/>
      <protection locked="0"/>
    </xf>
    <xf numFmtId="0" fontId="0" fillId="0" borderId="35" xfId="0" applyFill="1" applyBorder="1"/>
    <xf numFmtId="0" fontId="0" fillId="0" borderId="36" xfId="0" applyFill="1" applyBorder="1"/>
    <xf numFmtId="10" fontId="0" fillId="0" borderId="22" xfId="0" applyNumberFormat="1" applyFont="1" applyFill="1" applyBorder="1" applyAlignment="1" applyProtection="1">
      <alignment horizontal="right"/>
      <protection locked="0"/>
    </xf>
    <xf numFmtId="10" fontId="0" fillId="0" borderId="52" xfId="0" applyNumberFormat="1" applyFont="1" applyFill="1" applyBorder="1" applyAlignment="1" applyProtection="1">
      <alignment horizontal="right"/>
      <protection locked="0"/>
    </xf>
    <xf numFmtId="10" fontId="0" fillId="0" borderId="41" xfId="2" applyNumberFormat="1" applyFont="1" applyFill="1" applyBorder="1" applyAlignment="1"/>
    <xf numFmtId="10" fontId="0" fillId="0" borderId="44" xfId="2" applyNumberFormat="1" applyFont="1" applyFill="1" applyBorder="1" applyAlignment="1"/>
    <xf numFmtId="10" fontId="0" fillId="0" borderId="0" xfId="2" applyNumberFormat="1" applyFont="1" applyBorder="1" applyAlignment="1"/>
    <xf numFmtId="179" fontId="0" fillId="0" borderId="22" xfId="0" applyNumberFormat="1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horizontal="center"/>
      <protection locked="0"/>
    </xf>
    <xf numFmtId="10" fontId="11" fillId="0" borderId="0" xfId="2" applyNumberFormat="1" applyFont="1" applyBorder="1" applyAlignment="1">
      <alignment horizontal="left" vertical="top"/>
    </xf>
    <xf numFmtId="10" fontId="0" fillId="0" borderId="0" xfId="2" applyNumberFormat="1" applyFont="1" applyBorder="1" applyAlignment="1">
      <alignment horizontal="right"/>
    </xf>
    <xf numFmtId="0" fontId="6" fillId="0" borderId="0" xfId="0" applyFont="1" applyBorder="1"/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38" fontId="0" fillId="0" borderId="11" xfId="0" applyNumberFormat="1" applyFont="1" applyFill="1" applyBorder="1" applyProtection="1">
      <protection locked="0"/>
    </xf>
    <xf numFmtId="38" fontId="0" fillId="0" borderId="57" xfId="0" applyNumberFormat="1" applyFont="1" applyFill="1" applyBorder="1" applyProtection="1">
      <protection locked="0"/>
    </xf>
    <xf numFmtId="10" fontId="8" fillId="0" borderId="57" xfId="3" applyNumberFormat="1" applyFont="1" applyFill="1" applyBorder="1" applyAlignment="1"/>
    <xf numFmtId="176" fontId="12" fillId="0" borderId="35" xfId="1" applyNumberFormat="1" applyFont="1" applyFill="1" applyBorder="1" applyAlignment="1" applyProtection="1">
      <protection locked="0"/>
    </xf>
    <xf numFmtId="38" fontId="13" fillId="0" borderId="40" xfId="1" applyFont="1" applyFill="1" applyBorder="1" applyAlignment="1">
      <alignment shrinkToFit="1"/>
    </xf>
    <xf numFmtId="38" fontId="13" fillId="0" borderId="0" xfId="1" applyFont="1" applyFill="1" applyBorder="1" applyAlignment="1">
      <alignment shrinkToFit="1"/>
    </xf>
    <xf numFmtId="0" fontId="14" fillId="0" borderId="0" xfId="0" applyFont="1"/>
    <xf numFmtId="10" fontId="6" fillId="0" borderId="0" xfId="2" applyNumberFormat="1" applyFont="1" applyAlignment="1"/>
    <xf numFmtId="38" fontId="8" fillId="0" borderId="11" xfId="0" applyNumberFormat="1" applyFont="1" applyFill="1" applyBorder="1"/>
    <xf numFmtId="38" fontId="8" fillId="0" borderId="57" xfId="0" applyNumberFormat="1" applyFont="1" applyFill="1" applyBorder="1"/>
    <xf numFmtId="176" fontId="15" fillId="0" borderId="58" xfId="1" applyNumberFormat="1" applyFont="1" applyFill="1" applyBorder="1" applyAlignment="1"/>
    <xf numFmtId="38" fontId="13" fillId="0" borderId="59" xfId="1" applyFont="1" applyFill="1" applyBorder="1" applyAlignment="1"/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wrapText="1"/>
    </xf>
    <xf numFmtId="38" fontId="7" fillId="0" borderId="22" xfId="1" applyFont="1" applyFill="1" applyBorder="1"/>
    <xf numFmtId="38" fontId="7" fillId="0" borderId="41" xfId="1" applyFont="1" applyFill="1" applyBorder="1"/>
    <xf numFmtId="10" fontId="7" fillId="0" borderId="22" xfId="1" applyNumberFormat="1" applyFont="1" applyFill="1" applyBorder="1"/>
    <xf numFmtId="176" fontId="15" fillId="0" borderId="41" xfId="1" applyNumberFormat="1" applyFont="1" applyFill="1" applyBorder="1" applyAlignment="1">
      <alignment horizontal="right"/>
    </xf>
    <xf numFmtId="38" fontId="12" fillId="0" borderId="23" xfId="1" applyFont="1" applyFill="1" applyBorder="1" applyAlignment="1"/>
    <xf numFmtId="38" fontId="12" fillId="0" borderId="0" xfId="1" applyFont="1" applyBorder="1" applyAlignment="1"/>
    <xf numFmtId="0" fontId="0" fillId="0" borderId="0" xfId="0" applyBorder="1" applyAlignment="1">
      <alignment vertical="center"/>
    </xf>
    <xf numFmtId="0" fontId="0" fillId="0" borderId="28" xfId="0" applyFill="1" applyBorder="1" applyAlignment="1">
      <alignment horizontal="left"/>
    </xf>
    <xf numFmtId="0" fontId="0" fillId="0" borderId="0" xfId="0" applyFont="1" applyBorder="1"/>
    <xf numFmtId="57" fontId="0" fillId="2" borderId="5" xfId="0" applyNumberFormat="1" applyFill="1" applyBorder="1" applyAlignment="1">
      <alignment horizontal="center"/>
    </xf>
    <xf numFmtId="0" fontId="0" fillId="2" borderId="5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55" xfId="0" applyFont="1" applyFill="1" applyBorder="1" applyAlignment="1">
      <alignment horizontal="center"/>
    </xf>
    <xf numFmtId="0" fontId="0" fillId="2" borderId="10" xfId="0" applyFill="1" applyBorder="1"/>
    <xf numFmtId="38" fontId="17" fillId="0" borderId="11" xfId="1" applyFont="1" applyFill="1" applyBorder="1"/>
    <xf numFmtId="38" fontId="17" fillId="0" borderId="32" xfId="1" applyFont="1" applyFill="1" applyBorder="1"/>
    <xf numFmtId="38" fontId="17" fillId="0" borderId="49" xfId="1" applyFont="1" applyFill="1" applyBorder="1"/>
    <xf numFmtId="38" fontId="17" fillId="0" borderId="45" xfId="1" applyFont="1" applyFill="1" applyBorder="1"/>
    <xf numFmtId="38" fontId="17" fillId="0" borderId="60" xfId="1" applyFont="1" applyFill="1" applyBorder="1"/>
    <xf numFmtId="38" fontId="17" fillId="0" borderId="35" xfId="1" applyFont="1" applyFill="1" applyBorder="1"/>
    <xf numFmtId="38" fontId="17" fillId="0" borderId="36" xfId="1" applyFont="1" applyFill="1" applyBorder="1"/>
    <xf numFmtId="0" fontId="0" fillId="2" borderId="18" xfId="0" applyFill="1" applyBorder="1"/>
    <xf numFmtId="38" fontId="17" fillId="0" borderId="16" xfId="1" applyFont="1" applyFill="1" applyBorder="1"/>
    <xf numFmtId="38" fontId="17" fillId="0" borderId="58" xfId="1" applyFont="1" applyFill="1" applyBorder="1"/>
    <xf numFmtId="38" fontId="17" fillId="0" borderId="17" xfId="1" applyFont="1" applyFill="1" applyBorder="1"/>
    <xf numFmtId="38" fontId="17" fillId="0" borderId="18" xfId="1" applyFont="1" applyFill="1" applyBorder="1"/>
    <xf numFmtId="38" fontId="17" fillId="0" borderId="61" xfId="1" applyFont="1" applyFill="1" applyBorder="1"/>
    <xf numFmtId="0" fontId="0" fillId="2" borderId="21" xfId="0" applyFill="1" applyBorder="1"/>
    <xf numFmtId="10" fontId="17" fillId="0" borderId="22" xfId="0" applyNumberFormat="1" applyFont="1" applyFill="1" applyBorder="1"/>
    <xf numFmtId="10" fontId="17" fillId="0" borderId="41" xfId="0" applyNumberFormat="1" applyFont="1" applyFill="1" applyBorder="1"/>
    <xf numFmtId="10" fontId="17" fillId="0" borderId="44" xfId="0" applyNumberFormat="1" applyFont="1" applyFill="1" applyBorder="1"/>
    <xf numFmtId="10" fontId="17" fillId="0" borderId="45" xfId="0" applyNumberFormat="1" applyFont="1" applyBorder="1"/>
    <xf numFmtId="10" fontId="17" fillId="0" borderId="21" xfId="0" applyNumberFormat="1" applyFont="1" applyFill="1" applyBorder="1"/>
    <xf numFmtId="180" fontId="17" fillId="0" borderId="28" xfId="0" applyNumberFormat="1" applyFont="1" applyBorder="1"/>
    <xf numFmtId="0" fontId="17" fillId="0" borderId="0" xfId="0" applyFont="1" applyBorder="1"/>
    <xf numFmtId="180" fontId="17" fillId="0" borderId="0" xfId="0" applyNumberFormat="1" applyFont="1" applyBorder="1"/>
    <xf numFmtId="0" fontId="0" fillId="0" borderId="0" xfId="0" applyAlignment="1">
      <alignment horizontal="center"/>
    </xf>
    <xf numFmtId="0" fontId="0" fillId="3" borderId="0" xfId="0" applyFill="1"/>
    <xf numFmtId="0" fontId="18" fillId="0" borderId="0" xfId="0" applyFont="1"/>
    <xf numFmtId="0" fontId="0" fillId="0" borderId="30" xfId="0" applyFont="1" applyBorder="1" applyAlignment="1">
      <alignment horizontal="left" vertical="top"/>
    </xf>
    <xf numFmtId="0" fontId="0" fillId="0" borderId="35" xfId="0" applyFill="1" applyBorder="1" applyAlignment="1" applyProtection="1">
      <alignment horizontal="center"/>
      <protection locked="0"/>
    </xf>
    <xf numFmtId="0" fontId="0" fillId="0" borderId="40" xfId="0" applyFont="1" applyFill="1" applyBorder="1" applyAlignment="1" applyProtection="1">
      <alignment horizontal="center"/>
      <protection locked="0"/>
    </xf>
    <xf numFmtId="0" fontId="0" fillId="0" borderId="41" xfId="0" applyFont="1" applyFill="1" applyBorder="1" applyAlignment="1" applyProtection="1">
      <alignment horizontal="center"/>
      <protection locked="0"/>
    </xf>
    <xf numFmtId="0" fontId="0" fillId="0" borderId="23" xfId="0" applyFont="1" applyFill="1" applyBorder="1" applyAlignment="1" applyProtection="1">
      <alignment horizontal="center"/>
      <protection locked="0"/>
    </xf>
    <xf numFmtId="0" fontId="0" fillId="2" borderId="50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179" fontId="0" fillId="0" borderId="32" xfId="0" applyNumberFormat="1" applyFill="1" applyBorder="1" applyAlignment="1" applyProtection="1">
      <alignment horizontal="center"/>
      <protection locked="0"/>
    </xf>
    <xf numFmtId="179" fontId="0" fillId="0" borderId="36" xfId="0" applyNumberFormat="1" applyFont="1" applyFill="1" applyBorder="1" applyAlignment="1" applyProtection="1">
      <alignment horizontal="center"/>
      <protection locked="0"/>
    </xf>
    <xf numFmtId="0" fontId="0" fillId="2" borderId="55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3" fillId="0" borderId="0" xfId="0" applyFont="1" applyAlignment="1">
      <alignment horizontal="distributed"/>
    </xf>
    <xf numFmtId="176" fontId="19" fillId="0" borderId="0" xfId="0" applyNumberFormat="1" applyFont="1" applyFill="1" applyAlignment="1" applyProtection="1">
      <alignment horizontal="right"/>
      <protection locked="0"/>
    </xf>
    <xf numFmtId="0" fontId="0" fillId="0" borderId="28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9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29" xfId="0" applyBorder="1" applyAlignment="1"/>
    <xf numFmtId="10" fontId="10" fillId="0" borderId="0" xfId="1" applyNumberFormat="1" applyFont="1" applyBorder="1" applyAlignment="1">
      <alignment horizontal="center"/>
    </xf>
    <xf numFmtId="10" fontId="10" fillId="0" borderId="29" xfId="1" applyNumberFormat="1" applyFont="1" applyBorder="1" applyAlignment="1">
      <alignment horizontal="center"/>
    </xf>
  </cellXfs>
  <cellStyles count="4">
    <cellStyle name="パーセント" xfId="2" builtinId="5"/>
    <cellStyle name="パーセント 2" xfId="3" xr:uid="{53D6BB93-4422-4B7B-9C32-59D69375952E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F5B6-5929-422F-AB0B-85013CFCDA83}">
  <sheetPr>
    <tabColor rgb="FFFFFF00"/>
  </sheetPr>
  <dimension ref="A1:N51"/>
  <sheetViews>
    <sheetView tabSelected="1" view="pageBreakPreview" topLeftCell="C20" zoomScale="80" zoomScaleNormal="90" zoomScaleSheetLayoutView="80" workbookViewId="0">
      <selection activeCell="N32" sqref="N32"/>
    </sheetView>
  </sheetViews>
  <sheetFormatPr defaultColWidth="9" defaultRowHeight="13.5"/>
  <cols>
    <col min="1" max="1" width="4.625" customWidth="1"/>
    <col min="2" max="2" width="15.625" customWidth="1"/>
    <col min="3" max="7" width="14.5" customWidth="1"/>
    <col min="8" max="8" width="3.5" customWidth="1"/>
    <col min="9" max="14" width="14.5" customWidth="1"/>
  </cols>
  <sheetData>
    <row r="1" spans="1:13" ht="42.75" customHeight="1">
      <c r="B1" s="156" t="s">
        <v>0</v>
      </c>
      <c r="C1" s="156"/>
      <c r="D1" s="156"/>
      <c r="E1" s="156"/>
      <c r="F1" s="156"/>
      <c r="G1" s="1"/>
      <c r="H1" s="1"/>
      <c r="I1" s="2"/>
      <c r="K1" s="3"/>
      <c r="L1" s="157">
        <v>45748</v>
      </c>
      <c r="M1" s="157"/>
    </row>
    <row r="2" spans="1:13" ht="20.25" customHeight="1">
      <c r="E2" s="4"/>
      <c r="M2" s="5"/>
    </row>
    <row r="3" spans="1:13" ht="20.25" customHeight="1" thickBot="1">
      <c r="B3" s="6" t="s">
        <v>1</v>
      </c>
      <c r="F3" s="7" t="s">
        <v>2</v>
      </c>
      <c r="J3" s="8" t="s">
        <v>3</v>
      </c>
      <c r="K3" s="9"/>
      <c r="L3" s="9"/>
      <c r="M3" s="7" t="s">
        <v>2</v>
      </c>
    </row>
    <row r="4" spans="1:13" ht="20.25" customHeight="1" thickBot="1">
      <c r="A4" s="10"/>
      <c r="B4" s="11"/>
      <c r="C4" s="12" t="s">
        <v>4</v>
      </c>
      <c r="D4" s="12" t="s">
        <v>5</v>
      </c>
      <c r="E4" s="13" t="s">
        <v>6</v>
      </c>
      <c r="F4" s="12" t="s">
        <v>7</v>
      </c>
      <c r="J4" s="14"/>
      <c r="K4" s="15" t="s">
        <v>8</v>
      </c>
      <c r="L4" s="15" t="s">
        <v>9</v>
      </c>
      <c r="M4" s="16" t="s">
        <v>10</v>
      </c>
    </row>
    <row r="5" spans="1:13" ht="20.25" customHeight="1">
      <c r="B5" s="17" t="s">
        <v>11</v>
      </c>
      <c r="C5" s="18">
        <f>E5+F5</f>
        <v>111807</v>
      </c>
      <c r="D5" s="19"/>
      <c r="E5" s="20">
        <v>54674</v>
      </c>
      <c r="F5" s="21">
        <v>57133</v>
      </c>
      <c r="G5" s="22"/>
      <c r="H5" s="22"/>
      <c r="J5" s="23" t="s">
        <v>12</v>
      </c>
      <c r="K5" s="24">
        <v>53</v>
      </c>
      <c r="L5" s="25"/>
      <c r="M5" s="26">
        <f t="shared" ref="M5:M12" si="0">SUM(K5:L5)</f>
        <v>53</v>
      </c>
    </row>
    <row r="6" spans="1:13" ht="20.25" customHeight="1">
      <c r="B6" s="27" t="s">
        <v>13</v>
      </c>
      <c r="C6" s="28">
        <f>SUM(E6,F6)</f>
        <v>70797</v>
      </c>
      <c r="D6" s="29">
        <f>IF(C6=0,0,ROUNDDOWN(C6/$C$5,5))</f>
        <v>0.63319999999999999</v>
      </c>
      <c r="E6" s="30">
        <v>33453</v>
      </c>
      <c r="F6" s="31">
        <v>37344</v>
      </c>
      <c r="G6" s="22"/>
      <c r="H6" s="22"/>
      <c r="J6" s="23" t="s">
        <v>14</v>
      </c>
      <c r="K6" s="24">
        <v>810</v>
      </c>
      <c r="L6" s="24">
        <v>9</v>
      </c>
      <c r="M6" s="26">
        <f t="shared" si="0"/>
        <v>819</v>
      </c>
    </row>
    <row r="7" spans="1:13" ht="20.25" customHeight="1">
      <c r="B7" s="27" t="s">
        <v>15</v>
      </c>
      <c r="C7" s="28">
        <f t="shared" ref="C7:C14" si="1">SUM(E7,F7)</f>
        <v>56251</v>
      </c>
      <c r="D7" s="29">
        <f t="shared" ref="D7:D13" si="2">IF(C7=0,0,ROUNDDOWN(C7/$C$5,5))</f>
        <v>0.50309999999999999</v>
      </c>
      <c r="E7" s="30">
        <v>25976</v>
      </c>
      <c r="F7" s="31">
        <v>30275</v>
      </c>
      <c r="G7" s="22"/>
      <c r="H7" s="22"/>
      <c r="J7" s="23" t="s">
        <v>16</v>
      </c>
      <c r="K7" s="32">
        <v>1100</v>
      </c>
      <c r="L7" s="32">
        <v>34</v>
      </c>
      <c r="M7" s="33">
        <f t="shared" si="0"/>
        <v>1134</v>
      </c>
    </row>
    <row r="8" spans="1:13" ht="20.25" customHeight="1">
      <c r="B8" s="27" t="s">
        <v>17</v>
      </c>
      <c r="C8" s="28">
        <f t="shared" si="1"/>
        <v>40292</v>
      </c>
      <c r="D8" s="29">
        <f t="shared" si="2"/>
        <v>0.36037000000000002</v>
      </c>
      <c r="E8" s="30">
        <v>17868</v>
      </c>
      <c r="F8" s="31">
        <v>22424</v>
      </c>
      <c r="G8" s="22"/>
      <c r="H8" s="22"/>
      <c r="J8" s="34" t="s">
        <v>18</v>
      </c>
      <c r="K8" s="32">
        <v>1337</v>
      </c>
      <c r="L8" s="32">
        <v>18</v>
      </c>
      <c r="M8" s="33">
        <f t="shared" si="0"/>
        <v>1355</v>
      </c>
    </row>
    <row r="9" spans="1:13" ht="20.25" customHeight="1">
      <c r="B9" s="27" t="s">
        <v>19</v>
      </c>
      <c r="C9" s="28">
        <f t="shared" si="1"/>
        <v>33341</v>
      </c>
      <c r="D9" s="29">
        <f t="shared" si="2"/>
        <v>0.29820000000000002</v>
      </c>
      <c r="E9" s="30">
        <v>14546</v>
      </c>
      <c r="F9" s="31">
        <v>18795</v>
      </c>
      <c r="G9" s="22"/>
      <c r="H9" s="22"/>
      <c r="J9" s="34" t="s">
        <v>20</v>
      </c>
      <c r="K9" s="35">
        <v>1244</v>
      </c>
      <c r="L9" s="32">
        <v>22</v>
      </c>
      <c r="M9" s="33">
        <f t="shared" si="0"/>
        <v>1266</v>
      </c>
    </row>
    <row r="10" spans="1:13" ht="20.25" customHeight="1">
      <c r="B10" s="27" t="s">
        <v>21</v>
      </c>
      <c r="C10" s="28">
        <f t="shared" si="1"/>
        <v>26643</v>
      </c>
      <c r="D10" s="29">
        <f t="shared" si="2"/>
        <v>0.23829</v>
      </c>
      <c r="E10" s="30">
        <v>11331</v>
      </c>
      <c r="F10" s="31">
        <v>15312</v>
      </c>
      <c r="G10" s="22"/>
      <c r="H10" s="22"/>
      <c r="J10" s="36" t="s">
        <v>22</v>
      </c>
      <c r="K10" s="32">
        <v>1012</v>
      </c>
      <c r="L10" s="37">
        <v>10</v>
      </c>
      <c r="M10" s="33">
        <f t="shared" si="0"/>
        <v>1022</v>
      </c>
    </row>
    <row r="11" spans="1:13" ht="20.25" customHeight="1">
      <c r="B11" s="27" t="s">
        <v>23</v>
      </c>
      <c r="C11" s="28">
        <f t="shared" si="1"/>
        <v>19377</v>
      </c>
      <c r="D11" s="29">
        <f t="shared" si="2"/>
        <v>0.17330000000000001</v>
      </c>
      <c r="E11" s="30">
        <v>7796</v>
      </c>
      <c r="F11" s="31">
        <v>11581</v>
      </c>
      <c r="G11" s="22"/>
      <c r="H11" s="22"/>
      <c r="J11" s="34" t="s">
        <v>24</v>
      </c>
      <c r="K11" s="24">
        <v>802</v>
      </c>
      <c r="L11" s="32">
        <v>11</v>
      </c>
      <c r="M11" s="33">
        <f t="shared" si="0"/>
        <v>813</v>
      </c>
    </row>
    <row r="12" spans="1:13" ht="20.25" customHeight="1">
      <c r="B12" s="27" t="s">
        <v>25</v>
      </c>
      <c r="C12" s="28">
        <f t="shared" si="1"/>
        <v>12175</v>
      </c>
      <c r="D12" s="29">
        <f t="shared" si="2"/>
        <v>0.10889</v>
      </c>
      <c r="E12" s="30">
        <v>4499</v>
      </c>
      <c r="F12" s="31">
        <v>7676</v>
      </c>
      <c r="G12" s="22"/>
      <c r="H12" s="22"/>
      <c r="J12" s="34" t="s">
        <v>26</v>
      </c>
      <c r="K12" s="32">
        <v>505</v>
      </c>
      <c r="L12" s="32">
        <v>25</v>
      </c>
      <c r="M12" s="33">
        <f t="shared" si="0"/>
        <v>530</v>
      </c>
    </row>
    <row r="13" spans="1:13" ht="20.25" customHeight="1" thickBot="1">
      <c r="B13" s="27" t="s">
        <v>27</v>
      </c>
      <c r="C13" s="28">
        <f t="shared" si="1"/>
        <v>2858</v>
      </c>
      <c r="D13" s="29">
        <f t="shared" si="2"/>
        <v>2.5559999999999999E-2</v>
      </c>
      <c r="E13" s="30">
        <v>771</v>
      </c>
      <c r="F13" s="31">
        <v>2087</v>
      </c>
      <c r="J13" s="38" t="s">
        <v>28</v>
      </c>
      <c r="K13" s="39">
        <f>SUM(K5:K12)</f>
        <v>6863</v>
      </c>
      <c r="L13" s="39">
        <f>SUM(L6:L12)</f>
        <v>129</v>
      </c>
      <c r="M13" s="40">
        <f>SUM(M5:M12)</f>
        <v>6992</v>
      </c>
    </row>
    <row r="14" spans="1:13" ht="20.25" customHeight="1" thickBot="1">
      <c r="B14" s="41" t="s">
        <v>29</v>
      </c>
      <c r="C14" s="42">
        <f t="shared" si="1"/>
        <v>99</v>
      </c>
      <c r="D14" s="43">
        <f>IF(C14=0,0,ROUNDDOWN(C14/$C$5,5))</f>
        <v>8.8000000000000003E-4</v>
      </c>
      <c r="E14" s="44">
        <v>8</v>
      </c>
      <c r="F14" s="45">
        <v>91</v>
      </c>
      <c r="J14" s="158" t="s">
        <v>75</v>
      </c>
      <c r="K14" s="158"/>
      <c r="L14" s="158"/>
      <c r="M14" s="158"/>
    </row>
    <row r="15" spans="1:13" ht="20.25" customHeight="1" thickBot="1">
      <c r="A15" s="10"/>
      <c r="B15" s="46" t="s">
        <v>30</v>
      </c>
      <c r="C15" s="47">
        <v>47864</v>
      </c>
      <c r="D15" s="48"/>
      <c r="E15" s="48"/>
      <c r="F15" s="48"/>
      <c r="J15" s="159" t="s">
        <v>76</v>
      </c>
      <c r="K15" s="159"/>
      <c r="L15" s="159"/>
      <c r="M15" s="159"/>
    </row>
    <row r="16" spans="1:13" ht="20.25" customHeight="1">
      <c r="C16" s="160" t="s">
        <v>31</v>
      </c>
      <c r="D16" s="161"/>
      <c r="E16" s="163">
        <f>D9</f>
        <v>0.29820000000000002</v>
      </c>
      <c r="F16" t="s">
        <v>32</v>
      </c>
      <c r="J16" s="10"/>
      <c r="K16" s="10"/>
      <c r="L16" s="10"/>
      <c r="M16" s="10"/>
    </row>
    <row r="17" spans="1:14" ht="20.25" customHeight="1" thickBot="1">
      <c r="C17" s="162"/>
      <c r="D17" s="162"/>
      <c r="E17" s="164"/>
      <c r="F17" s="49"/>
      <c r="I17" s="50"/>
    </row>
    <row r="18" spans="1:14" ht="20.25" customHeight="1" thickTop="1" thickBot="1">
      <c r="B18" s="6" t="s">
        <v>33</v>
      </c>
      <c r="E18" s="143"/>
      <c r="F18" s="143"/>
      <c r="G18" s="50"/>
      <c r="H18" s="50"/>
    </row>
    <row r="19" spans="1:14" ht="20.25" customHeight="1">
      <c r="A19" s="51"/>
      <c r="B19" s="52" t="s">
        <v>34</v>
      </c>
      <c r="C19" s="52" t="s">
        <v>35</v>
      </c>
      <c r="D19" s="53" t="s">
        <v>36</v>
      </c>
      <c r="E19" s="54" t="s">
        <v>37</v>
      </c>
      <c r="F19" s="55" t="s">
        <v>38</v>
      </c>
      <c r="G19" s="56" t="s">
        <v>41</v>
      </c>
      <c r="H19" s="57"/>
      <c r="I19" s="58"/>
      <c r="J19" s="59" t="s">
        <v>39</v>
      </c>
      <c r="K19" s="60"/>
      <c r="L19" s="144">
        <v>107</v>
      </c>
      <c r="M19" s="145"/>
    </row>
    <row r="20" spans="1:14" ht="20.25" customHeight="1" thickBot="1">
      <c r="A20" s="61"/>
      <c r="B20" s="62">
        <v>0.28910000000000002</v>
      </c>
      <c r="C20" s="63">
        <v>0.2893</v>
      </c>
      <c r="D20" s="64">
        <v>0.28960000000000002</v>
      </c>
      <c r="E20" s="65">
        <v>0.29049999999999998</v>
      </c>
      <c r="F20" s="63">
        <v>0.29060000000000002</v>
      </c>
      <c r="G20" s="66">
        <v>0.29070000000000001</v>
      </c>
      <c r="H20" s="67"/>
      <c r="I20" s="58"/>
      <c r="J20" s="68" t="s">
        <v>40</v>
      </c>
      <c r="K20" s="69"/>
      <c r="L20" s="146">
        <v>104</v>
      </c>
      <c r="M20" s="147"/>
    </row>
    <row r="21" spans="1:14" ht="20.25" customHeight="1">
      <c r="A21" s="61"/>
      <c r="B21" s="70" t="s">
        <v>42</v>
      </c>
      <c r="C21" s="70" t="s">
        <v>43</v>
      </c>
      <c r="D21" s="71" t="s">
        <v>44</v>
      </c>
      <c r="E21" s="72" t="s">
        <v>45</v>
      </c>
      <c r="F21" s="73" t="s">
        <v>46</v>
      </c>
      <c r="G21" s="74" t="s">
        <v>77</v>
      </c>
      <c r="H21" s="50"/>
      <c r="J21" s="148" t="s">
        <v>47</v>
      </c>
      <c r="K21" s="149"/>
      <c r="L21" s="152">
        <v>48.1</v>
      </c>
      <c r="M21" s="153"/>
    </row>
    <row r="22" spans="1:14" ht="20.25" customHeight="1" thickBot="1">
      <c r="A22" s="61"/>
      <c r="B22" s="75">
        <v>0.29070000000000001</v>
      </c>
      <c r="C22" s="75">
        <v>0.29089999999999999</v>
      </c>
      <c r="D22" s="64">
        <v>0.2913</v>
      </c>
      <c r="E22" s="76">
        <v>0.29149999999999998</v>
      </c>
      <c r="F22" s="77">
        <v>0.29470000000000002</v>
      </c>
      <c r="G22" s="78">
        <v>0.29659999999999997</v>
      </c>
      <c r="H22" s="79"/>
      <c r="J22" s="150"/>
      <c r="K22" s="151"/>
      <c r="L22" s="80">
        <v>46.2</v>
      </c>
      <c r="M22" s="81">
        <v>49.8</v>
      </c>
    </row>
    <row r="23" spans="1:14" ht="20.25" customHeight="1">
      <c r="B23" s="82"/>
      <c r="C23" s="83"/>
      <c r="D23" s="83"/>
      <c r="E23" s="83"/>
      <c r="F23" s="83"/>
      <c r="G23" s="83"/>
      <c r="H23" s="83"/>
      <c r="L23" s="10"/>
      <c r="M23" s="10"/>
    </row>
    <row r="24" spans="1:14" ht="20.25" customHeight="1" thickBot="1">
      <c r="B24" s="84" t="s">
        <v>48</v>
      </c>
      <c r="C24" s="50"/>
      <c r="D24" s="50"/>
      <c r="E24" s="50"/>
      <c r="G24" s="85" t="s">
        <v>2</v>
      </c>
      <c r="H24" s="85"/>
    </row>
    <row r="25" spans="1:14" ht="20.25" customHeight="1" thickBot="1">
      <c r="B25" s="86"/>
      <c r="C25" s="15" t="s">
        <v>49</v>
      </c>
      <c r="D25" s="15" t="s">
        <v>50</v>
      </c>
      <c r="E25" s="15" t="s">
        <v>51</v>
      </c>
      <c r="F25" s="154" t="s">
        <v>52</v>
      </c>
      <c r="G25" s="155"/>
      <c r="H25" s="87"/>
    </row>
    <row r="26" spans="1:14" ht="20.25" customHeight="1">
      <c r="B26" s="23" t="s">
        <v>53</v>
      </c>
      <c r="C26" s="88">
        <v>123802000</v>
      </c>
      <c r="D26" s="89">
        <v>36243000</v>
      </c>
      <c r="E26" s="90">
        <v>0.29299999999999998</v>
      </c>
      <c r="F26" s="91">
        <v>45566</v>
      </c>
      <c r="G26" s="92" t="s">
        <v>54</v>
      </c>
      <c r="H26" s="93"/>
      <c r="I26" s="94"/>
      <c r="J26" s="95"/>
    </row>
    <row r="27" spans="1:14" ht="20.25" customHeight="1">
      <c r="B27" s="34" t="s">
        <v>55</v>
      </c>
      <c r="C27" s="96">
        <v>1400812</v>
      </c>
      <c r="D27" s="97">
        <v>374970</v>
      </c>
      <c r="E27" s="90">
        <v>0.27400000000000002</v>
      </c>
      <c r="F27" s="98">
        <v>45566</v>
      </c>
      <c r="G27" s="99" t="s">
        <v>56</v>
      </c>
      <c r="H27" s="100" t="s">
        <v>57</v>
      </c>
      <c r="J27" s="101"/>
    </row>
    <row r="28" spans="1:14" ht="20.25" customHeight="1" thickBot="1">
      <c r="B28" s="38" t="s">
        <v>58</v>
      </c>
      <c r="C28" s="102">
        <f>C5</f>
        <v>111807</v>
      </c>
      <c r="D28" s="103">
        <f>C9</f>
        <v>33341</v>
      </c>
      <c r="E28" s="104">
        <f>D9</f>
        <v>0.29820000000000002</v>
      </c>
      <c r="F28" s="105">
        <f>L1</f>
        <v>45748</v>
      </c>
      <c r="G28" s="106"/>
      <c r="H28" s="107"/>
      <c r="J28" t="s">
        <v>59</v>
      </c>
      <c r="L28" s="108"/>
      <c r="M28" s="108"/>
    </row>
    <row r="29" spans="1:14" ht="17.25" customHeight="1">
      <c r="B29" s="109"/>
      <c r="J29" s="48"/>
      <c r="K29" s="22"/>
      <c r="L29" s="22"/>
      <c r="M29" s="22"/>
    </row>
    <row r="30" spans="1:14" ht="20.25" customHeight="1" thickBot="1">
      <c r="B30" s="6" t="s">
        <v>60</v>
      </c>
      <c r="G30" s="7" t="s">
        <v>2</v>
      </c>
      <c r="H30" s="110"/>
      <c r="I30" s="6" t="s">
        <v>61</v>
      </c>
      <c r="N30" s="7" t="s">
        <v>2</v>
      </c>
    </row>
    <row r="31" spans="1:14" ht="20.25" customHeight="1" thickBot="1">
      <c r="B31" s="86"/>
      <c r="C31" s="111" t="s">
        <v>62</v>
      </c>
      <c r="D31" s="111" t="s">
        <v>63</v>
      </c>
      <c r="E31" s="111" t="s">
        <v>64</v>
      </c>
      <c r="F31" s="15" t="s">
        <v>65</v>
      </c>
      <c r="G31" s="112" t="s">
        <v>66</v>
      </c>
      <c r="H31" s="113"/>
      <c r="I31" s="86"/>
      <c r="J31" s="114" t="s">
        <v>66</v>
      </c>
      <c r="K31" s="15" t="s">
        <v>67</v>
      </c>
      <c r="L31" s="115" t="s">
        <v>68</v>
      </c>
      <c r="M31" s="116" t="s">
        <v>69</v>
      </c>
      <c r="N31" s="16" t="s">
        <v>70</v>
      </c>
    </row>
    <row r="32" spans="1:14" ht="20.25" customHeight="1">
      <c r="B32" s="117" t="s">
        <v>50</v>
      </c>
      <c r="C32" s="118">
        <v>24517</v>
      </c>
      <c r="D32" s="118">
        <v>26829</v>
      </c>
      <c r="E32" s="118">
        <v>29125</v>
      </c>
      <c r="F32" s="119">
        <v>31244</v>
      </c>
      <c r="G32" s="120">
        <v>32349</v>
      </c>
      <c r="H32" s="121"/>
      <c r="I32" s="117" t="s">
        <v>50</v>
      </c>
      <c r="J32" s="122">
        <v>33163</v>
      </c>
      <c r="K32" s="119">
        <v>33301</v>
      </c>
      <c r="L32" s="123">
        <v>33335</v>
      </c>
      <c r="M32" s="123">
        <v>33291</v>
      </c>
      <c r="N32" s="124">
        <v>33399</v>
      </c>
    </row>
    <row r="33" spans="2:14" ht="20.25" customHeight="1">
      <c r="B33" s="125" t="s">
        <v>71</v>
      </c>
      <c r="C33" s="126">
        <v>123862</v>
      </c>
      <c r="D33" s="126">
        <v>124498</v>
      </c>
      <c r="E33" s="126">
        <v>124131</v>
      </c>
      <c r="F33" s="127">
        <v>118193</v>
      </c>
      <c r="G33" s="128">
        <v>113636</v>
      </c>
      <c r="H33" s="121"/>
      <c r="I33" s="125" t="s">
        <v>71</v>
      </c>
      <c r="J33" s="129">
        <v>117116</v>
      </c>
      <c r="K33" s="126">
        <v>116087</v>
      </c>
      <c r="L33" s="126">
        <v>115358</v>
      </c>
      <c r="M33" s="130">
        <v>114223</v>
      </c>
      <c r="N33" s="128">
        <v>112607</v>
      </c>
    </row>
    <row r="34" spans="2:14" ht="20.25" customHeight="1" thickBot="1">
      <c r="B34" s="131" t="s">
        <v>72</v>
      </c>
      <c r="C34" s="132">
        <v>0.19789999999999999</v>
      </c>
      <c r="D34" s="132">
        <v>0.21540000000000001</v>
      </c>
      <c r="E34" s="132">
        <v>0.23860000000000001</v>
      </c>
      <c r="F34" s="133">
        <v>0.26900000000000002</v>
      </c>
      <c r="G34" s="134">
        <v>0.29260000000000003</v>
      </c>
      <c r="H34" s="135"/>
      <c r="I34" s="131" t="s">
        <v>72</v>
      </c>
      <c r="J34" s="136">
        <v>0.28320000000000001</v>
      </c>
      <c r="K34" s="132">
        <v>0.28689999999999999</v>
      </c>
      <c r="L34" s="133">
        <v>0.28895999999999999</v>
      </c>
      <c r="M34" s="133">
        <v>0.29149999999999998</v>
      </c>
      <c r="N34" s="134">
        <v>0.29659000000000002</v>
      </c>
    </row>
    <row r="35" spans="2:14" ht="20.25" customHeight="1">
      <c r="B35" s="48" t="s">
        <v>73</v>
      </c>
      <c r="C35" s="137"/>
      <c r="D35" s="138"/>
      <c r="E35" s="138"/>
      <c r="H35" s="139"/>
      <c r="I35" s="139"/>
      <c r="J35" s="139"/>
      <c r="M35" s="140"/>
    </row>
    <row r="36" spans="2:14" s="140" customFormat="1" ht="14.25" customHeight="1">
      <c r="B36" s="141" t="s">
        <v>74</v>
      </c>
      <c r="C36" s="50"/>
      <c r="D36"/>
      <c r="E36" s="142"/>
      <c r="H36"/>
      <c r="I36"/>
      <c r="J36"/>
      <c r="K36"/>
      <c r="L36"/>
      <c r="M36"/>
      <c r="N36" s="1"/>
    </row>
    <row r="37" spans="2:14" ht="20.25" customHeight="1">
      <c r="B37" s="141"/>
      <c r="D37" s="50"/>
      <c r="E37" s="50"/>
      <c r="F37" s="50"/>
      <c r="G37" s="50"/>
      <c r="N37" s="1"/>
    </row>
    <row r="38" spans="2:14" ht="20.25" customHeight="1">
      <c r="B38" s="48"/>
      <c r="N38" s="1"/>
    </row>
    <row r="39" spans="2:14" ht="18.75" customHeight="1">
      <c r="B39" s="48"/>
      <c r="N39" s="1"/>
    </row>
    <row r="40" spans="2:14" ht="18.75" customHeight="1">
      <c r="B40" s="48"/>
      <c r="N40" s="1"/>
    </row>
    <row r="41" spans="2:14" ht="18.75" customHeight="1"/>
    <row r="42" spans="2:14" ht="18" customHeight="1"/>
    <row r="43" spans="2:14" ht="18" customHeight="1"/>
    <row r="44" spans="2:14" ht="10.5" customHeight="1">
      <c r="G44" s="22"/>
      <c r="H44" s="22"/>
    </row>
    <row r="45" spans="2:14" ht="18" customHeight="1"/>
    <row r="46" spans="2:14" ht="18" customHeight="1"/>
    <row r="47" spans="2:14" ht="18" customHeight="1"/>
    <row r="48" spans="2:14" s="7" customFormat="1" ht="18" customHeight="1"/>
    <row r="49" s="7" customFormat="1" ht="18" customHeight="1"/>
    <row r="50" s="7" customFormat="1" ht="18" customHeight="1"/>
    <row r="51" s="7" customFormat="1" ht="18" customHeight="1"/>
  </sheetData>
  <sheetProtection formatCells="0" formatColumns="0" formatRows="0"/>
  <mergeCells count="12">
    <mergeCell ref="F25:G25"/>
    <mergeCell ref="B1:F1"/>
    <mergeCell ref="L1:M1"/>
    <mergeCell ref="J14:M14"/>
    <mergeCell ref="J15:M15"/>
    <mergeCell ref="C16:D17"/>
    <mergeCell ref="E16:E17"/>
    <mergeCell ref="E18:F18"/>
    <mergeCell ref="L19:M19"/>
    <mergeCell ref="L20:M20"/>
    <mergeCell ref="J21:K22"/>
    <mergeCell ref="L21:M21"/>
  </mergeCells>
  <phoneticPr fontId="2"/>
  <printOptions verticalCentered="1"/>
  <pageMargins left="0.59055118110236227" right="0.39370078740157483" top="0" bottom="0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恵美子</dc:creator>
  <cp:lastModifiedBy>森 恵美子</cp:lastModifiedBy>
  <dcterms:created xsi:type="dcterms:W3CDTF">2025-05-30T01:42:03Z</dcterms:created>
  <dcterms:modified xsi:type="dcterms:W3CDTF">2025-06-03T05:07:02Z</dcterms:modified>
</cp:coreProperties>
</file>