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 checkCompatibility="1"/>
  <mc:AlternateContent xmlns:mc="http://schemas.openxmlformats.org/markup-compatibility/2006">
    <mc:Choice Requires="x15">
      <x15ac:absPath xmlns:x15ac="http://schemas.microsoft.com/office/spreadsheetml/2010/11/ac" url="\\2n01sv05\部署用フォルダ\市民生活部\市民生活部 税務課\10.市民税\03.係庶務\02.広報関係\01.ホームページ\01.市県民税\"/>
    </mc:Choice>
  </mc:AlternateContent>
  <xr:revisionPtr revIDLastSave="0" documentId="13_ncr:1_{8805DA3C-B9D9-42C9-A278-33573383639E}" xr6:coauthVersionLast="36" xr6:coauthVersionMax="36" xr10:uidLastSave="{00000000-0000-0000-0000-000000000000}"/>
  <bookViews>
    <workbookView xWindow="0" yWindow="0" windowWidth="15345" windowHeight="6285" xr2:uid="{00000000-000D-0000-FFFF-FFFF00000000}"/>
  </bookViews>
  <sheets>
    <sheet name="退職所得の計算" sheetId="1" r:id="rId1"/>
  </sheets>
  <definedNames>
    <definedName name="_xlnm.Print_Area" localSheetId="0">退職所得の計算!$A$1:$BP$82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T67" i="1" l="1"/>
  <c r="R61" i="1" l="1"/>
  <c r="R67" i="1" l="1"/>
  <c r="DA55" i="1"/>
  <c r="CW57" i="1" s="1"/>
  <c r="CV55" i="1"/>
  <c r="S51" i="1"/>
  <c r="S48" i="1"/>
  <c r="S46" i="1"/>
  <c r="S43" i="1"/>
  <c r="DI50" i="1" l="1"/>
  <c r="DI48" i="1"/>
  <c r="DG50" i="1"/>
  <c r="DK50" i="1" s="1"/>
  <c r="DM50" i="1" s="1"/>
  <c r="DG48" i="1"/>
  <c r="DK48" i="1" s="1"/>
  <c r="DM48" i="1" s="1"/>
  <c r="CK57" i="1"/>
  <c r="CW46" i="1" s="1"/>
  <c r="DG44" i="1"/>
  <c r="DI42" i="1"/>
  <c r="DI44" i="1"/>
  <c r="DG46" i="1"/>
  <c r="DI46" i="1"/>
  <c r="DG42" i="1"/>
  <c r="DK42" i="1" l="1"/>
  <c r="DM42" i="1" s="1"/>
  <c r="CY46" i="1"/>
  <c r="DA46" i="1" s="1"/>
  <c r="DC46" i="1" s="1"/>
  <c r="CY42" i="1"/>
  <c r="CY44" i="1"/>
  <c r="CY50" i="1"/>
  <c r="CY48" i="1"/>
  <c r="CW50" i="1"/>
  <c r="CW48" i="1"/>
  <c r="CW44" i="1"/>
  <c r="CW42" i="1"/>
  <c r="DK44" i="1"/>
  <c r="DM44" i="1" s="1"/>
  <c r="DK46" i="1"/>
  <c r="DM46" i="1" s="1"/>
  <c r="DM51" i="1" l="1"/>
  <c r="CW59" i="1" s="1"/>
  <c r="DA48" i="1"/>
  <c r="DC48" i="1" s="1"/>
  <c r="DA44" i="1"/>
  <c r="DC44" i="1" s="1"/>
  <c r="DA50" i="1"/>
  <c r="DC50" i="1" s="1"/>
  <c r="DA42" i="1"/>
  <c r="DC42" i="1" s="1"/>
  <c r="DC51" i="1" l="1"/>
  <c r="CK59" i="1" s="1"/>
  <c r="CW61" i="1"/>
  <c r="CK61" i="1" l="1"/>
  <c r="CT64" i="1" s="1"/>
  <c r="R64" i="1" s="1"/>
  <c r="R70" i="1" s="1"/>
  <c r="R73" i="1" s="1"/>
  <c r="R76" i="1" s="1"/>
  <c r="CT80" i="1" l="1"/>
  <c r="BC65" i="1" s="1"/>
  <c r="CT78" i="1"/>
  <c r="BC62" i="1" s="1"/>
  <c r="BC68" i="1" l="1"/>
</calcChain>
</file>

<file path=xl/sharedStrings.xml><?xml version="1.0" encoding="utf-8"?>
<sst xmlns="http://schemas.openxmlformats.org/spreadsheetml/2006/main" count="91" uniqueCount="68">
  <si>
    <t>入力フォーム</t>
    <rPh sb="0" eb="2">
      <t>ニュウリョク</t>
    </rPh>
    <phoneticPr fontId="7"/>
  </si>
  <si>
    <t>①</t>
    <phoneticPr fontId="7"/>
  </si>
  <si>
    <t>退職手当の金額</t>
    <rPh sb="0" eb="2">
      <t>タイショク</t>
    </rPh>
    <rPh sb="2" eb="4">
      <t>テアテ</t>
    </rPh>
    <rPh sb="5" eb="7">
      <t>キンガク</t>
    </rPh>
    <phoneticPr fontId="7"/>
  </si>
  <si>
    <t>②</t>
    <phoneticPr fontId="7"/>
  </si>
  <si>
    <t>勤続年数</t>
    <rPh sb="0" eb="2">
      <t>キンゾク</t>
    </rPh>
    <rPh sb="2" eb="4">
      <t>ネンスウ</t>
    </rPh>
    <phoneticPr fontId="7"/>
  </si>
  <si>
    <t>就職日</t>
    <rPh sb="0" eb="2">
      <t>シュウショク</t>
    </rPh>
    <rPh sb="2" eb="3">
      <t>ビ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</si>
  <si>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</si>
  <si>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</si>
  <si>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</si>
  <si>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退職日</t>
    <rPh sb="0" eb="2">
      <t>タイショク</t>
    </rPh>
    <rPh sb="2" eb="3">
      <t>ビ</t>
    </rPh>
    <phoneticPr fontId="7"/>
  </si>
  <si>
    <t>③</t>
    <phoneticPr fontId="7"/>
  </si>
  <si>
    <t>障害退職の該当</t>
    <rPh sb="0" eb="2">
      <t>ショウガイ</t>
    </rPh>
    <rPh sb="2" eb="4">
      <t>タイショク</t>
    </rPh>
    <rPh sb="5" eb="7">
      <t>ガイトウ</t>
    </rPh>
    <phoneticPr fontId="7"/>
  </si>
  <si>
    <t>④</t>
    <phoneticPr fontId="7"/>
  </si>
  <si>
    <t>法人役員等該当</t>
    <rPh sb="0" eb="2">
      <t>ホウジン</t>
    </rPh>
    <rPh sb="2" eb="4">
      <t>ヤクイン</t>
    </rPh>
    <rPh sb="4" eb="5">
      <t>トウ</t>
    </rPh>
    <rPh sb="5" eb="7">
      <t>ガイトウ</t>
    </rPh>
    <phoneticPr fontId="7"/>
  </si>
  <si>
    <t>和暦→西暦カレンダー</t>
    <rPh sb="0" eb="2">
      <t>ワレキ</t>
    </rPh>
    <rPh sb="3" eb="5">
      <t>セイレキ</t>
    </rPh>
    <phoneticPr fontId="7"/>
  </si>
  <si>
    <t>from</t>
    <phoneticPr fontId="7"/>
  </si>
  <si>
    <t>to</t>
    <phoneticPr fontId="7"/>
  </si>
  <si>
    <t>判定</t>
    <rPh sb="0" eb="2">
      <t>ハンテイ</t>
    </rPh>
    <phoneticPr fontId="7"/>
  </si>
  <si>
    <t>西暦年</t>
    <rPh sb="0" eb="2">
      <t>セイレキ</t>
    </rPh>
    <rPh sb="2" eb="3">
      <t>ネン</t>
    </rPh>
    <phoneticPr fontId="7"/>
  </si>
  <si>
    <t>注意事項</t>
    <phoneticPr fontId="2"/>
  </si>
  <si>
    <t>明治</t>
    <rPh sb="0" eb="2">
      <t>メイジ</t>
    </rPh>
    <phoneticPr fontId="7"/>
  </si>
  <si>
    <t>～</t>
    <phoneticPr fontId="7"/>
  </si>
  <si>
    <t>大正</t>
    <rPh sb="0" eb="2">
      <t>タイショウ</t>
    </rPh>
    <phoneticPr fontId="7"/>
  </si>
  <si>
    <t>～</t>
    <phoneticPr fontId="7"/>
  </si>
  <si>
    <t>昭和</t>
    <rPh sb="0" eb="2">
      <t>ショウワ</t>
    </rPh>
    <phoneticPr fontId="7"/>
  </si>
  <si>
    <t>～</t>
    <phoneticPr fontId="7"/>
  </si>
  <si>
    <t>平成</t>
    <rPh sb="0" eb="2">
      <t>ヘイセイ</t>
    </rPh>
    <phoneticPr fontId="7"/>
  </si>
  <si>
    <t>結果</t>
    <rPh sb="0" eb="2">
      <t>ケッカ</t>
    </rPh>
    <phoneticPr fontId="7"/>
  </si>
  <si>
    <t>就退職日の元号(数字)</t>
    <rPh sb="0" eb="1">
      <t>シュウ</t>
    </rPh>
    <rPh sb="1" eb="4">
      <t>タイショクビ</t>
    </rPh>
    <rPh sb="5" eb="7">
      <t>ゲンゴウ</t>
    </rPh>
    <rPh sb="8" eb="10">
      <t>スウジ</t>
    </rPh>
    <phoneticPr fontId="7"/>
  </si>
  <si>
    <t>就</t>
    <rPh sb="0" eb="1">
      <t>ジュ</t>
    </rPh>
    <phoneticPr fontId="7"/>
  </si>
  <si>
    <t>退</t>
    <rPh sb="0" eb="1">
      <t>シリゾ</t>
    </rPh>
    <phoneticPr fontId="7"/>
  </si>
  <si>
    <t>就職日和暦</t>
    <rPh sb="0" eb="1">
      <t>シュウ</t>
    </rPh>
    <rPh sb="1" eb="2">
      <t>ショク</t>
    </rPh>
    <rPh sb="2" eb="3">
      <t>ビ</t>
    </rPh>
    <rPh sb="3" eb="5">
      <t>ワレキ</t>
    </rPh>
    <phoneticPr fontId="7"/>
  </si>
  <si>
    <t>退職日和暦</t>
    <rPh sb="0" eb="2">
      <t>タイショク</t>
    </rPh>
    <rPh sb="2" eb="3">
      <t>ビ</t>
    </rPh>
    <rPh sb="3" eb="5">
      <t>ワレキ</t>
    </rPh>
    <phoneticPr fontId="7"/>
  </si>
  <si>
    <t>退職所得を自動計算します（入力不可）</t>
    <rPh sb="0" eb="2">
      <t>タイショク</t>
    </rPh>
    <rPh sb="2" eb="4">
      <t>ショトク</t>
    </rPh>
    <rPh sb="5" eb="7">
      <t>ジドウ</t>
    </rPh>
    <rPh sb="7" eb="8">
      <t>ケイ</t>
    </rPh>
    <rPh sb="8" eb="9">
      <t>サン</t>
    </rPh>
    <rPh sb="13" eb="15">
      <t>ニュウリョク</t>
    </rPh>
    <rPh sb="15" eb="17">
      <t>フカ</t>
    </rPh>
    <phoneticPr fontId="7"/>
  </si>
  <si>
    <t>市県民税の納付金額は下記のとおりです</t>
    <rPh sb="5" eb="7">
      <t>ノウフ</t>
    </rPh>
    <rPh sb="7" eb="9">
      <t>キンガク</t>
    </rPh>
    <phoneticPr fontId="7"/>
  </si>
  <si>
    <t>就職年西暦</t>
    <rPh sb="0" eb="1">
      <t>シュウ</t>
    </rPh>
    <rPh sb="1" eb="2">
      <t>ショク</t>
    </rPh>
    <rPh sb="2" eb="3">
      <t>ネン</t>
    </rPh>
    <rPh sb="3" eb="5">
      <t>セイレキ</t>
    </rPh>
    <phoneticPr fontId="7"/>
  </si>
  <si>
    <t>退職年西暦</t>
    <rPh sb="0" eb="2">
      <t>タイショク</t>
    </rPh>
    <rPh sb="2" eb="3">
      <t>ネン</t>
    </rPh>
    <rPh sb="3" eb="5">
      <t>セイレキ</t>
    </rPh>
    <phoneticPr fontId="7"/>
  </si>
  <si>
    <t>就職日西暦</t>
    <rPh sb="0" eb="1">
      <t>シュウ</t>
    </rPh>
    <rPh sb="1" eb="2">
      <t>ショク</t>
    </rPh>
    <rPh sb="2" eb="3">
      <t>ビ</t>
    </rPh>
    <rPh sb="3" eb="5">
      <t>セイレキ</t>
    </rPh>
    <phoneticPr fontId="7"/>
  </si>
  <si>
    <t>退職日西暦</t>
    <rPh sb="0" eb="2">
      <t>タイショク</t>
    </rPh>
    <rPh sb="2" eb="3">
      <t>ビ</t>
    </rPh>
    <rPh sb="3" eb="5">
      <t>セイレキ</t>
    </rPh>
    <phoneticPr fontId="7"/>
  </si>
  <si>
    <t>⑨</t>
    <phoneticPr fontId="7"/>
  </si>
  <si>
    <t>市民税額</t>
    <rPh sb="0" eb="2">
      <t>シミン</t>
    </rPh>
    <rPh sb="2" eb="4">
      <t>ゼイガク</t>
    </rPh>
    <phoneticPr fontId="7"/>
  </si>
  <si>
    <t>④</t>
    <phoneticPr fontId="7"/>
  </si>
  <si>
    <t>就退職日による勤続年数</t>
    <rPh sb="0" eb="1">
      <t>シュウ</t>
    </rPh>
    <rPh sb="1" eb="4">
      <t>タイショクビ</t>
    </rPh>
    <rPh sb="7" eb="9">
      <t>キンゾク</t>
    </rPh>
    <rPh sb="9" eb="11">
      <t>ネンスウ</t>
    </rPh>
    <phoneticPr fontId="7"/>
  </si>
  <si>
    <t>⑩</t>
    <phoneticPr fontId="7"/>
  </si>
  <si>
    <t>県民税額</t>
    <rPh sb="0" eb="2">
      <t>ケンミン</t>
    </rPh>
    <rPh sb="2" eb="4">
      <t>ゼイガク</t>
    </rPh>
    <phoneticPr fontId="7"/>
  </si>
  <si>
    <t>⑤</t>
    <phoneticPr fontId="7"/>
  </si>
  <si>
    <t>障害退職による控除額</t>
    <rPh sb="0" eb="2">
      <t>ショウガイ</t>
    </rPh>
    <rPh sb="2" eb="4">
      <t>タイショク</t>
    </rPh>
    <rPh sb="7" eb="9">
      <t>コウジョ</t>
    </rPh>
    <rPh sb="9" eb="10">
      <t>ガク</t>
    </rPh>
    <phoneticPr fontId="7"/>
  </si>
  <si>
    <t>入力による勤続年数</t>
    <rPh sb="0" eb="2">
      <t>ニュウリョク</t>
    </rPh>
    <rPh sb="5" eb="7">
      <t>キンゾク</t>
    </rPh>
    <rPh sb="7" eb="9">
      <t>ネンスウ</t>
    </rPh>
    <phoneticPr fontId="7"/>
  </si>
  <si>
    <t>⑪</t>
    <phoneticPr fontId="7"/>
  </si>
  <si>
    <t>市県民税額合計</t>
    <rPh sb="0" eb="1">
      <t>シ</t>
    </rPh>
    <rPh sb="1" eb="4">
      <t>ケンミンゼイ</t>
    </rPh>
    <rPh sb="4" eb="5">
      <t>ガク</t>
    </rPh>
    <rPh sb="5" eb="7">
      <t>ゴウケイ</t>
    </rPh>
    <phoneticPr fontId="7"/>
  </si>
  <si>
    <t>⑥</t>
    <phoneticPr fontId="7"/>
  </si>
  <si>
    <t>退職所得の控除額(含障害）</t>
    <rPh sb="0" eb="2">
      <t>タイショク</t>
    </rPh>
    <rPh sb="2" eb="4">
      <t>ショトク</t>
    </rPh>
    <rPh sb="5" eb="7">
      <t>コウジョ</t>
    </rPh>
    <rPh sb="7" eb="8">
      <t>ガク</t>
    </rPh>
    <rPh sb="9" eb="10">
      <t>フク</t>
    </rPh>
    <rPh sb="10" eb="12">
      <t>ショウガイ</t>
    </rPh>
    <phoneticPr fontId="7"/>
  </si>
  <si>
    <t>就元号テーブル</t>
    <rPh sb="0" eb="1">
      <t>ジュ</t>
    </rPh>
    <rPh sb="1" eb="3">
      <t>ゲンゴウ</t>
    </rPh>
    <phoneticPr fontId="7"/>
  </si>
  <si>
    <t>退元号テーブル</t>
    <rPh sb="0" eb="1">
      <t>シリゾ</t>
    </rPh>
    <rPh sb="1" eb="3">
      <t>ゲンゴウ</t>
    </rPh>
    <phoneticPr fontId="7"/>
  </si>
  <si>
    <t>障害退職該当</t>
    <rPh sb="0" eb="2">
      <t>ショウガイ</t>
    </rPh>
    <rPh sb="2" eb="4">
      <t>タイショク</t>
    </rPh>
    <rPh sb="4" eb="6">
      <t>ガイトウ</t>
    </rPh>
    <phoneticPr fontId="7"/>
  </si>
  <si>
    <t>数字</t>
    <rPh sb="0" eb="2">
      <t>スウジ</t>
    </rPh>
    <phoneticPr fontId="7"/>
  </si>
  <si>
    <t>無</t>
    <rPh sb="0" eb="1">
      <t>ナシ</t>
    </rPh>
    <phoneticPr fontId="7"/>
  </si>
  <si>
    <t>⑦</t>
    <phoneticPr fontId="7"/>
  </si>
  <si>
    <t>退職所得控除後の金額(1/2前)</t>
    <rPh sb="0" eb="2">
      <t>タイショク</t>
    </rPh>
    <rPh sb="2" eb="4">
      <t>ショトク</t>
    </rPh>
    <rPh sb="4" eb="6">
      <t>コウジョ</t>
    </rPh>
    <rPh sb="6" eb="7">
      <t>アト</t>
    </rPh>
    <rPh sb="8" eb="10">
      <t>キンガク</t>
    </rPh>
    <rPh sb="14" eb="15">
      <t>マエ</t>
    </rPh>
    <phoneticPr fontId="7"/>
  </si>
  <si>
    <t>有</t>
    <rPh sb="0" eb="1">
      <t>ユウ</t>
    </rPh>
    <phoneticPr fontId="7"/>
  </si>
  <si>
    <t>⑧</t>
    <phoneticPr fontId="7"/>
  </si>
  <si>
    <t>退職所得の金額</t>
    <rPh sb="0" eb="2">
      <t>タイショク</t>
    </rPh>
    <rPh sb="2" eb="4">
      <t>ショトク</t>
    </rPh>
    <rPh sb="5" eb="7">
      <t>キンガク</t>
    </rPh>
    <phoneticPr fontId="7"/>
  </si>
  <si>
    <t>税額控除前の市民税額</t>
    <rPh sb="0" eb="2">
      <t>ゼイガク</t>
    </rPh>
    <rPh sb="2" eb="4">
      <t>コウジョ</t>
    </rPh>
    <rPh sb="4" eb="5">
      <t>マエ</t>
    </rPh>
    <rPh sb="6" eb="8">
      <t>シミン</t>
    </rPh>
    <rPh sb="8" eb="10">
      <t>ゼイガク</t>
    </rPh>
    <phoneticPr fontId="7"/>
  </si>
  <si>
    <t>　　　　　〃　　 県民税額</t>
    <rPh sb="9" eb="11">
      <t>ケンミン</t>
    </rPh>
    <rPh sb="11" eb="13">
      <t>ゼイガク</t>
    </rPh>
    <phoneticPr fontId="7"/>
  </si>
  <si>
    <t>勤続年数５年以内の法人役員等に該当</t>
    <rPh sb="0" eb="2">
      <t>キンゾク</t>
    </rPh>
    <rPh sb="2" eb="4">
      <t>ネンスウ</t>
    </rPh>
    <rPh sb="5" eb="6">
      <t>ネン</t>
    </rPh>
    <rPh sb="6" eb="8">
      <t>イナイ</t>
    </rPh>
    <rPh sb="9" eb="11">
      <t>ホウジン</t>
    </rPh>
    <rPh sb="11" eb="13">
      <t>ヤクイン</t>
    </rPh>
    <rPh sb="13" eb="14">
      <t>トウ</t>
    </rPh>
    <rPh sb="15" eb="17">
      <t>ガイトウ</t>
    </rPh>
    <phoneticPr fontId="7"/>
  </si>
  <si>
    <r>
      <t>退職所得に係る市県民税の計算</t>
    </r>
    <r>
      <rPr>
        <b/>
        <sz val="12"/>
        <rFont val="ＭＳ Ｐゴシック"/>
        <family val="3"/>
        <charset val="128"/>
      </rPr>
      <t/>
    </r>
    <rPh sb="0" eb="2">
      <t>タイショク</t>
    </rPh>
    <rPh sb="2" eb="4">
      <t>ショトク</t>
    </rPh>
    <rPh sb="5" eb="6">
      <t>カカ</t>
    </rPh>
    <rPh sb="7" eb="8">
      <t>シ</t>
    </rPh>
    <rPh sb="8" eb="11">
      <t>ケンミンゼイ</t>
    </rPh>
    <rPh sb="12" eb="13">
      <t>ケイ</t>
    </rPh>
    <rPh sb="13" eb="14">
      <t>サン</t>
    </rPh>
    <phoneticPr fontId="7"/>
  </si>
  <si>
    <t>～</t>
    <phoneticPr fontId="7"/>
  </si>
  <si>
    <t>令和</t>
    <rPh sb="0" eb="1">
      <t>レイ</t>
    </rPh>
    <rPh sb="1" eb="2">
      <t>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</si>
</sst>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&quot;円&quot;"/>
    <numFmt numFmtId="177" formatCode="#,###_ &quot;年&quot;"/>
    <numFmt numFmtId="178" formatCode="#,##0_ &quot;年&quot;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メイリオ"/>
      <family val="3"/>
      <charset val="128"/>
    </font>
    <font>
      <b/>
      <sz val="16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メイリオ"/>
      <family val="3"/>
      <charset val="128"/>
    </font>
    <font>
      <u/>
      <sz val="9"/>
      <color indexed="12"/>
      <name val="ＭＳ ゴシック"/>
      <family val="3"/>
      <charset val="128"/>
    </font>
    <font>
      <u/>
      <sz val="12"/>
      <color indexed="12"/>
      <name val="メイリオ"/>
      <family val="3"/>
      <charset val="128"/>
    </font>
    <font>
      <b/>
      <sz val="11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b/>
      <sz val="11"/>
      <color indexed="12"/>
      <name val="メイリオ"/>
      <family val="3"/>
      <charset val="128"/>
    </font>
    <font>
      <b/>
      <sz val="14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indexed="10"/>
      <name val="メイリオ"/>
      <family val="3"/>
      <charset val="128"/>
    </font>
    <font>
      <b/>
      <sz val="11"/>
      <color theme="9" tint="-0.249977111117893"/>
      <name val="メイリオ"/>
      <family val="3"/>
      <charset val="128"/>
    </font>
    <font>
      <sz val="14"/>
      <color indexed="10"/>
      <name val="メイリオ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7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359">
    <xf numFmtId="0" fontId="0" fillId="0" borderId="0" xfId="0">
      <alignment vertical="center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4" borderId="3" xfId="0" applyFont="1" applyFill="1" applyBorder="1" applyAlignment="1">
      <alignment vertical="center"/>
    </xf>
    <xf numFmtId="0" fontId="1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0" fontId="4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10" fillId="4" borderId="0" xfId="1" applyFont="1" applyFill="1" applyBorder="1" applyAlignment="1" applyProtection="1">
      <alignment vertical="center"/>
    </xf>
    <xf numFmtId="0" fontId="1" fillId="5" borderId="3" xfId="0" applyFont="1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3" fillId="5" borderId="0" xfId="0" applyFont="1" applyFill="1" applyBorder="1" applyAlignment="1">
      <alignment vertical="center"/>
    </xf>
    <xf numFmtId="0" fontId="10" fillId="5" borderId="0" xfId="1" applyFont="1" applyFill="1" applyBorder="1" applyAlignment="1" applyProtection="1">
      <alignment vertical="center"/>
    </xf>
    <xf numFmtId="0" fontId="11" fillId="5" borderId="0" xfId="0" applyFont="1" applyFill="1" applyBorder="1" applyAlignment="1">
      <alignment vertical="center"/>
    </xf>
    <xf numFmtId="0" fontId="12" fillId="5" borderId="0" xfId="0" applyFont="1" applyFill="1" applyBorder="1" applyAlignment="1">
      <alignment vertical="center"/>
    </xf>
    <xf numFmtId="0" fontId="1" fillId="6" borderId="3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1" applyFont="1" applyFill="1" applyBorder="1" applyAlignment="1" applyProtection="1">
      <alignment vertical="center"/>
    </xf>
    <xf numFmtId="0" fontId="13" fillId="6" borderId="0" xfId="0" applyFont="1" applyFill="1" applyBorder="1" applyAlignment="1">
      <alignment vertical="center"/>
    </xf>
    <xf numFmtId="0" fontId="10" fillId="7" borderId="0" xfId="1" applyFont="1" applyFill="1" applyBorder="1" applyAlignment="1" applyProtection="1">
      <alignment vertical="center"/>
    </xf>
    <xf numFmtId="0" fontId="3" fillId="7" borderId="0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vertical="center"/>
    </xf>
    <xf numFmtId="0" fontId="1" fillId="7" borderId="3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 textRotation="255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3" fontId="16" fillId="0" borderId="13" xfId="0" applyNumberFormat="1" applyFont="1" applyFill="1" applyBorder="1" applyAlignment="1">
      <alignment vertical="center" textRotation="255" shrinkToFit="1"/>
    </xf>
    <xf numFmtId="0" fontId="17" fillId="0" borderId="13" xfId="0" applyFont="1" applyFill="1" applyBorder="1" applyAlignment="1">
      <alignment vertical="center"/>
    </xf>
    <xf numFmtId="0" fontId="16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3" fontId="16" fillId="0" borderId="13" xfId="0" applyNumberFormat="1" applyFont="1" applyFill="1" applyBorder="1" applyAlignment="1">
      <alignment vertical="center" shrinkToFit="1"/>
    </xf>
    <xf numFmtId="0" fontId="16" fillId="0" borderId="16" xfId="0" applyFont="1" applyFill="1" applyBorder="1" applyAlignment="1">
      <alignment vertical="center"/>
    </xf>
    <xf numFmtId="0" fontId="16" fillId="0" borderId="8" xfId="0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0" fontId="16" fillId="0" borderId="11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3" fillId="6" borderId="0" xfId="0" applyFont="1" applyFill="1" applyBorder="1" applyAlignment="1"/>
    <xf numFmtId="0" fontId="3" fillId="5" borderId="0" xfId="0" applyFont="1" applyFill="1" applyBorder="1" applyAlignment="1"/>
    <xf numFmtId="0" fontId="3" fillId="4" borderId="0" xfId="0" applyFont="1" applyFill="1" applyBorder="1" applyAlignment="1"/>
    <xf numFmtId="0" fontId="1" fillId="11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5" fillId="0" borderId="0" xfId="0" applyFont="1" applyFill="1" applyAlignment="1">
      <alignment vertical="top"/>
    </xf>
    <xf numFmtId="0" fontId="3" fillId="0" borderId="0" xfId="0" applyFont="1" applyFill="1" applyAlignment="1"/>
    <xf numFmtId="0" fontId="19" fillId="0" borderId="0" xfId="0" applyFont="1" applyFill="1" applyBorder="1" applyAlignment="1">
      <alignment vertical="center"/>
    </xf>
    <xf numFmtId="178" fontId="18" fillId="0" borderId="4" xfId="0" applyNumberFormat="1" applyFont="1" applyFill="1" applyBorder="1" applyAlignment="1">
      <alignment vertical="center"/>
    </xf>
    <xf numFmtId="178" fontId="18" fillId="0" borderId="7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4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48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41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176" fontId="14" fillId="0" borderId="7" xfId="0" applyNumberFormat="1" applyFont="1" applyFill="1" applyBorder="1" applyAlignment="1">
      <alignment vertical="center"/>
    </xf>
    <xf numFmtId="0" fontId="20" fillId="10" borderId="7" xfId="0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left" vertical="center"/>
    </xf>
    <xf numFmtId="0" fontId="20" fillId="10" borderId="8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vertical="center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49" xfId="0" applyFont="1" applyFill="1" applyBorder="1" applyAlignment="1" applyProtection="1">
      <alignment vertical="center"/>
      <protection locked="0"/>
    </xf>
    <xf numFmtId="176" fontId="16" fillId="0" borderId="47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/>
    </xf>
    <xf numFmtId="176" fontId="16" fillId="0" borderId="16" xfId="0" applyNumberFormat="1" applyFont="1" applyFill="1" applyBorder="1" applyAlignment="1">
      <alignment horizontal="center" vertical="center"/>
    </xf>
    <xf numFmtId="176" fontId="16" fillId="0" borderId="48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176" fontId="16" fillId="0" borderId="8" xfId="0" applyNumberFormat="1" applyFont="1" applyFill="1" applyBorder="1" applyAlignment="1">
      <alignment horizontal="center" vertical="center"/>
    </xf>
    <xf numFmtId="176" fontId="16" fillId="0" borderId="53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4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left" vertical="center"/>
    </xf>
    <xf numFmtId="0" fontId="3" fillId="0" borderId="46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left" vertical="center"/>
    </xf>
    <xf numFmtId="0" fontId="3" fillId="0" borderId="41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4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37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3" fillId="0" borderId="52" xfId="0" applyFont="1" applyFill="1" applyBorder="1" applyAlignment="1">
      <alignment vertical="center" shrinkToFit="1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/>
    </xf>
    <xf numFmtId="0" fontId="1" fillId="0" borderId="23" xfId="0" applyFont="1" applyFill="1" applyBorder="1" applyAlignment="1">
      <alignment horizontal="left" vertical="center"/>
    </xf>
    <xf numFmtId="0" fontId="1" fillId="0" borderId="25" xfId="0" applyFont="1" applyFill="1" applyBorder="1" applyAlignment="1">
      <alignment horizontal="left" vertical="center"/>
    </xf>
    <xf numFmtId="0" fontId="1" fillId="0" borderId="65" xfId="0" applyFont="1" applyFill="1" applyBorder="1" applyAlignment="1">
      <alignment vertical="center"/>
    </xf>
    <xf numFmtId="0" fontId="1" fillId="0" borderId="66" xfId="0" applyFont="1" applyFill="1" applyBorder="1" applyAlignment="1">
      <alignment vertical="center"/>
    </xf>
    <xf numFmtId="0" fontId="1" fillId="0" borderId="47" xfId="0" applyFont="1" applyFill="1" applyBorder="1" applyAlignment="1">
      <alignment vertical="center"/>
    </xf>
    <xf numFmtId="0" fontId="1" fillId="0" borderId="67" xfId="0" applyFont="1" applyFill="1" applyBorder="1" applyAlignment="1" applyProtection="1">
      <alignment vertical="center"/>
      <protection locked="0"/>
    </xf>
    <xf numFmtId="0" fontId="1" fillId="0" borderId="68" xfId="0" applyFont="1" applyFill="1" applyBorder="1" applyAlignment="1" applyProtection="1">
      <alignment vertical="center"/>
      <protection locked="0"/>
    </xf>
    <xf numFmtId="0" fontId="1" fillId="0" borderId="48" xfId="0" applyFont="1" applyFill="1" applyBorder="1" applyAlignment="1" applyProtection="1">
      <alignment vertical="center"/>
      <protection locked="0"/>
    </xf>
    <xf numFmtId="176" fontId="3" fillId="0" borderId="38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53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 shrinkToFit="1"/>
    </xf>
    <xf numFmtId="0" fontId="1" fillId="0" borderId="0" xfId="0" applyFont="1" applyFill="1" applyBorder="1" applyAlignment="1">
      <alignment vertical="center" shrinkToFit="1"/>
    </xf>
    <xf numFmtId="0" fontId="1" fillId="0" borderId="49" xfId="0" applyFont="1" applyFill="1" applyBorder="1" applyAlignment="1">
      <alignment vertical="center" shrinkToFit="1"/>
    </xf>
    <xf numFmtId="0" fontId="1" fillId="0" borderId="9" xfId="0" applyFont="1" applyFill="1" applyBorder="1" applyAlignment="1">
      <alignment vertical="center" shrinkToFit="1"/>
    </xf>
    <xf numFmtId="0" fontId="1" fillId="0" borderId="10" xfId="0" applyFont="1" applyFill="1" applyBorder="1" applyAlignment="1">
      <alignment vertical="center" shrinkToFit="1"/>
    </xf>
    <xf numFmtId="0" fontId="1" fillId="0" borderId="40" xfId="0" applyFont="1" applyFill="1" applyBorder="1" applyAlignment="1">
      <alignment vertical="center" shrinkToFit="1"/>
    </xf>
    <xf numFmtId="176" fontId="1" fillId="0" borderId="47" xfId="0" applyNumberFormat="1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41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176" fontId="16" fillId="0" borderId="41" xfId="0" applyNumberFormat="1" applyFont="1" applyFill="1" applyBorder="1" applyAlignment="1">
      <alignment horizontal="center" vertical="center"/>
    </xf>
    <xf numFmtId="176" fontId="16" fillId="0" borderId="10" xfId="0" applyNumberFormat="1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0" borderId="46" xfId="0" applyFont="1" applyFill="1" applyBorder="1" applyAlignment="1">
      <alignment horizontal="left" vertical="center" shrinkToFit="1"/>
    </xf>
    <xf numFmtId="0" fontId="3" fillId="0" borderId="48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49" xfId="0" applyFont="1" applyFill="1" applyBorder="1" applyAlignment="1">
      <alignment horizontal="left" vertical="center" shrinkToFit="1"/>
    </xf>
    <xf numFmtId="0" fontId="3" fillId="0" borderId="53" xfId="0" applyFont="1" applyFill="1" applyBorder="1" applyAlignment="1">
      <alignment horizontal="left" vertical="center" shrinkToFit="1"/>
    </xf>
    <xf numFmtId="0" fontId="3" fillId="0" borderId="13" xfId="0" applyFont="1" applyFill="1" applyBorder="1" applyAlignment="1">
      <alignment horizontal="left" vertical="center" shrinkToFit="1"/>
    </xf>
    <xf numFmtId="0" fontId="3" fillId="0" borderId="52" xfId="0" applyFont="1" applyFill="1" applyBorder="1" applyAlignment="1">
      <alignment horizontal="left" vertical="center" shrinkToFit="1"/>
    </xf>
    <xf numFmtId="0" fontId="3" fillId="0" borderId="5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 shrinkToFit="1"/>
    </xf>
    <xf numFmtId="0" fontId="3" fillId="0" borderId="10" xfId="0" applyFont="1" applyFill="1" applyBorder="1" applyAlignment="1">
      <alignment vertical="center" shrinkToFit="1"/>
    </xf>
    <xf numFmtId="0" fontId="3" fillId="0" borderId="40" xfId="0" applyFont="1" applyFill="1" applyBorder="1" applyAlignment="1">
      <alignment vertical="center" shrinkToFit="1"/>
    </xf>
    <xf numFmtId="178" fontId="3" fillId="0" borderId="38" xfId="0" applyNumberFormat="1" applyFont="1" applyFill="1" applyBorder="1" applyAlignment="1">
      <alignment vertical="center"/>
    </xf>
    <xf numFmtId="178" fontId="3" fillId="0" borderId="5" xfId="0" applyNumberFormat="1" applyFont="1" applyFill="1" applyBorder="1" applyAlignment="1">
      <alignment vertical="center"/>
    </xf>
    <xf numFmtId="178" fontId="3" fillId="0" borderId="41" xfId="0" applyNumberFormat="1" applyFont="1" applyFill="1" applyBorder="1" applyAlignment="1">
      <alignment vertical="center"/>
    </xf>
    <xf numFmtId="178" fontId="3" fillId="0" borderId="10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59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5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1" xfId="0" applyFont="1" applyFill="1" applyBorder="1" applyAlignment="1">
      <alignment horizontal="center" vertical="center"/>
    </xf>
    <xf numFmtId="0" fontId="3" fillId="0" borderId="62" xfId="0" applyFont="1" applyFill="1" applyBorder="1" applyAlignment="1">
      <alignment vertical="center"/>
    </xf>
    <xf numFmtId="0" fontId="5" fillId="0" borderId="63" xfId="0" applyFont="1" applyFill="1" applyBorder="1" applyAlignment="1">
      <alignment vertical="center"/>
    </xf>
    <xf numFmtId="0" fontId="5" fillId="0" borderId="64" xfId="0" applyFont="1" applyFill="1" applyBorder="1" applyAlignment="1">
      <alignment vertical="center"/>
    </xf>
    <xf numFmtId="0" fontId="3" fillId="0" borderId="45" xfId="0" applyFont="1" applyFill="1" applyBorder="1" applyAlignment="1">
      <alignment vertical="center"/>
    </xf>
    <xf numFmtId="0" fontId="3" fillId="0" borderId="15" xfId="0" applyFont="1" applyFill="1" applyBorder="1" applyAlignment="1">
      <alignment vertical="center"/>
    </xf>
    <xf numFmtId="0" fontId="3" fillId="0" borderId="46" xfId="0" applyFont="1" applyFill="1" applyBorder="1" applyAlignment="1">
      <alignment vertical="center"/>
    </xf>
    <xf numFmtId="0" fontId="5" fillId="0" borderId="41" xfId="0" applyFont="1" applyFill="1" applyBorder="1" applyAlignment="1">
      <alignment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176" fontId="14" fillId="9" borderId="50" xfId="0" applyNumberFormat="1" applyFont="1" applyFill="1" applyBorder="1" applyAlignment="1">
      <alignment horizontal="center" vertical="center"/>
    </xf>
    <xf numFmtId="176" fontId="14" fillId="9" borderId="5" xfId="0" applyNumberFormat="1" applyFont="1" applyFill="1" applyBorder="1" applyAlignment="1">
      <alignment horizontal="center" vertical="center"/>
    </xf>
    <xf numFmtId="176" fontId="14" fillId="9" borderId="6" xfId="0" applyNumberFormat="1" applyFont="1" applyFill="1" applyBorder="1" applyAlignment="1">
      <alignment horizontal="center" vertical="center"/>
    </xf>
    <xf numFmtId="176" fontId="14" fillId="9" borderId="54" xfId="0" applyNumberFormat="1" applyFont="1" applyFill="1" applyBorder="1" applyAlignment="1">
      <alignment horizontal="center" vertical="center"/>
    </xf>
    <xf numFmtId="176" fontId="14" fillId="9" borderId="0" xfId="0" applyNumberFormat="1" applyFont="1" applyFill="1" applyBorder="1" applyAlignment="1">
      <alignment horizontal="center" vertical="center"/>
    </xf>
    <xf numFmtId="176" fontId="14" fillId="9" borderId="8" xfId="0" applyNumberFormat="1" applyFont="1" applyFill="1" applyBorder="1" applyAlignment="1">
      <alignment horizontal="center" vertical="center"/>
    </xf>
    <xf numFmtId="176" fontId="14" fillId="9" borderId="60" xfId="0" applyNumberFormat="1" applyFont="1" applyFill="1" applyBorder="1" applyAlignment="1">
      <alignment horizontal="center" vertical="center"/>
    </xf>
    <xf numFmtId="176" fontId="14" fillId="9" borderId="10" xfId="0" applyNumberFormat="1" applyFont="1" applyFill="1" applyBorder="1" applyAlignment="1">
      <alignment horizontal="center" vertical="center"/>
    </xf>
    <xf numFmtId="176" fontId="14" fillId="9" borderId="11" xfId="0" applyNumberFormat="1" applyFont="1" applyFill="1" applyBorder="1" applyAlignment="1">
      <alignment horizontal="center" vertical="center"/>
    </xf>
    <xf numFmtId="176" fontId="14" fillId="9" borderId="56" xfId="0" applyNumberFormat="1" applyFont="1" applyFill="1" applyBorder="1" applyAlignment="1">
      <alignment horizontal="center" vertical="center"/>
    </xf>
    <xf numFmtId="176" fontId="14" fillId="9" borderId="13" xfId="0" applyNumberFormat="1" applyFont="1" applyFill="1" applyBorder="1" applyAlignment="1">
      <alignment horizontal="center" vertical="center"/>
    </xf>
    <xf numFmtId="176" fontId="14" fillId="9" borderId="14" xfId="0" applyNumberFormat="1" applyFont="1" applyFill="1" applyBorder="1" applyAlignment="1">
      <alignment horizontal="center" vertical="center"/>
    </xf>
    <xf numFmtId="178" fontId="21" fillId="0" borderId="47" xfId="0" applyNumberFormat="1" applyFont="1" applyFill="1" applyBorder="1" applyAlignment="1">
      <alignment horizontal="center" vertical="center" shrinkToFit="1"/>
    </xf>
    <xf numFmtId="178" fontId="21" fillId="0" borderId="15" xfId="0" applyNumberFormat="1" applyFont="1" applyFill="1" applyBorder="1" applyAlignment="1">
      <alignment horizontal="center" vertical="center" shrinkToFit="1"/>
    </xf>
    <xf numFmtId="178" fontId="21" fillId="0" borderId="16" xfId="0" applyNumberFormat="1" applyFont="1" applyFill="1" applyBorder="1" applyAlignment="1">
      <alignment horizontal="center" vertical="center" shrinkToFit="1"/>
    </xf>
    <xf numFmtId="178" fontId="21" fillId="0" borderId="48" xfId="0" applyNumberFormat="1" applyFont="1" applyFill="1" applyBorder="1" applyAlignment="1">
      <alignment horizontal="center" vertical="center" shrinkToFit="1"/>
    </xf>
    <xf numFmtId="178" fontId="21" fillId="0" borderId="0" xfId="0" applyNumberFormat="1" applyFont="1" applyFill="1" applyBorder="1" applyAlignment="1">
      <alignment horizontal="center" vertical="center" shrinkToFit="1"/>
    </xf>
    <xf numFmtId="178" fontId="21" fillId="0" borderId="8" xfId="0" applyNumberFormat="1" applyFont="1" applyFill="1" applyBorder="1" applyAlignment="1">
      <alignment horizontal="center" vertical="center" shrinkToFit="1"/>
    </xf>
    <xf numFmtId="178" fontId="21" fillId="0" borderId="53" xfId="0" applyNumberFormat="1" applyFont="1" applyFill="1" applyBorder="1" applyAlignment="1">
      <alignment horizontal="center" vertical="center" shrinkToFit="1"/>
    </xf>
    <xf numFmtId="178" fontId="21" fillId="0" borderId="13" xfId="0" applyNumberFormat="1" applyFont="1" applyFill="1" applyBorder="1" applyAlignment="1">
      <alignment horizontal="center" vertical="center" shrinkToFit="1"/>
    </xf>
    <xf numFmtId="178" fontId="21" fillId="0" borderId="14" xfId="0" applyNumberFormat="1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vertical="center" shrinkToFit="1"/>
    </xf>
    <xf numFmtId="0" fontId="18" fillId="0" borderId="9" xfId="0" applyFont="1" applyFill="1" applyBorder="1" applyAlignment="1">
      <alignment vertical="center" shrinkToFit="1"/>
    </xf>
    <xf numFmtId="0" fontId="18" fillId="0" borderId="10" xfId="0" applyFont="1" applyFill="1" applyBorder="1" applyAlignment="1">
      <alignment vertical="center" shrinkToFit="1"/>
    </xf>
    <xf numFmtId="0" fontId="18" fillId="0" borderId="39" xfId="0" applyFont="1" applyFill="1" applyBorder="1" applyAlignment="1">
      <alignment vertical="center" shrinkToFit="1"/>
    </xf>
    <xf numFmtId="0" fontId="18" fillId="0" borderId="42" xfId="0" applyFont="1" applyFill="1" applyBorder="1" applyAlignment="1">
      <alignment vertical="center" shrinkToFit="1"/>
    </xf>
    <xf numFmtId="0" fontId="18" fillId="0" borderId="43" xfId="0" applyFont="1" applyFill="1" applyBorder="1" applyAlignment="1">
      <alignment vertical="center" shrinkToFit="1"/>
    </xf>
    <xf numFmtId="0" fontId="18" fillId="0" borderId="6" xfId="0" applyFont="1" applyFill="1" applyBorder="1" applyAlignment="1">
      <alignment vertical="center" shrinkToFit="1"/>
    </xf>
    <xf numFmtId="0" fontId="18" fillId="0" borderId="44" xfId="0" applyFont="1" applyFill="1" applyBorder="1" applyAlignment="1">
      <alignment vertical="center" shrinkToFit="1"/>
    </xf>
    <xf numFmtId="0" fontId="18" fillId="0" borderId="11" xfId="0" applyFont="1" applyFill="1" applyBorder="1" applyAlignment="1">
      <alignment vertical="center" shrinkToFit="1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176" fontId="14" fillId="9" borderId="58" xfId="0" applyNumberFormat="1" applyFont="1" applyFill="1" applyBorder="1" applyAlignment="1">
      <alignment horizontal="center" vertical="center"/>
    </xf>
    <xf numFmtId="176" fontId="14" fillId="9" borderId="15" xfId="0" applyNumberFormat="1" applyFont="1" applyFill="1" applyBorder="1" applyAlignment="1">
      <alignment horizontal="center" vertical="center"/>
    </xf>
    <xf numFmtId="176" fontId="14" fillId="9" borderId="16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left" vertical="center" wrapText="1"/>
    </xf>
    <xf numFmtId="0" fontId="20" fillId="10" borderId="0" xfId="0" applyFont="1" applyFill="1" applyBorder="1" applyAlignment="1">
      <alignment horizontal="left" vertical="center" wrapText="1"/>
    </xf>
    <xf numFmtId="0" fontId="20" fillId="10" borderId="8" xfId="0" applyFont="1" applyFill="1" applyBorder="1" applyAlignment="1">
      <alignment horizontal="left" vertical="center" wrapText="1"/>
    </xf>
    <xf numFmtId="0" fontId="20" fillId="10" borderId="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1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vertical="center" shrinkToFit="1"/>
    </xf>
    <xf numFmtId="0" fontId="18" fillId="0" borderId="40" xfId="0" applyFont="1" applyFill="1" applyBorder="1" applyAlignment="1">
      <alignment vertical="center" shrinkToFit="1"/>
    </xf>
    <xf numFmtId="0" fontId="3" fillId="0" borderId="39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69" xfId="0" applyFont="1" applyFill="1" applyBorder="1" applyAlignment="1">
      <alignment horizontal="center" vertical="center"/>
    </xf>
    <xf numFmtId="0" fontId="3" fillId="0" borderId="70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71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left" vertical="center"/>
    </xf>
    <xf numFmtId="0" fontId="20" fillId="10" borderId="0" xfId="0" applyFont="1" applyFill="1" applyBorder="1" applyAlignment="1">
      <alignment horizontal="left" vertical="center"/>
    </xf>
    <xf numFmtId="0" fontId="20" fillId="10" borderId="8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vertical="center"/>
    </xf>
    <xf numFmtId="0" fontId="18" fillId="0" borderId="23" xfId="0" applyFont="1" applyFill="1" applyBorder="1" applyAlignment="1">
      <alignment vertical="center"/>
    </xf>
    <xf numFmtId="0" fontId="18" fillId="0" borderId="24" xfId="0" applyFont="1" applyFill="1" applyBorder="1" applyAlignment="1">
      <alignment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vertical="center"/>
    </xf>
    <xf numFmtId="0" fontId="18" fillId="0" borderId="26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vertical="center"/>
    </xf>
    <xf numFmtId="0" fontId="18" fillId="0" borderId="22" xfId="0" applyFont="1" applyFill="1" applyBorder="1" applyAlignment="1">
      <alignment horizontal="center" vertical="center" shrinkToFit="1"/>
    </xf>
    <xf numFmtId="0" fontId="18" fillId="0" borderId="23" xfId="0" applyFont="1" applyFill="1" applyBorder="1" applyAlignment="1">
      <alignment horizontal="center" vertical="center" shrinkToFit="1"/>
    </xf>
    <xf numFmtId="0" fontId="18" fillId="0" borderId="26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 wrapText="1"/>
    </xf>
    <xf numFmtId="0" fontId="15" fillId="10" borderId="5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0" fontId="15" fillId="10" borderId="1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horizontal="center" vertical="center" wrapText="1"/>
    </xf>
    <xf numFmtId="0" fontId="20" fillId="10" borderId="7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0" fillId="10" borderId="8" xfId="0" applyFont="1" applyFill="1" applyBorder="1" applyAlignment="1">
      <alignment horizontal="center" vertical="center"/>
    </xf>
    <xf numFmtId="0" fontId="16" fillId="9" borderId="0" xfId="0" applyFont="1" applyFill="1" applyBorder="1" applyAlignment="1" applyProtection="1">
      <alignment horizontal="center" vertical="center"/>
      <protection locked="0"/>
    </xf>
    <xf numFmtId="0" fontId="16" fillId="9" borderId="13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>
      <alignment horizontal="center" vertical="center"/>
    </xf>
    <xf numFmtId="0" fontId="16" fillId="0" borderId="13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176" fontId="16" fillId="9" borderId="0" xfId="0" applyNumberFormat="1" applyFont="1" applyFill="1" applyBorder="1" applyAlignment="1" applyProtection="1">
      <alignment horizontal="center" vertical="center"/>
      <protection locked="0"/>
    </xf>
    <xf numFmtId="176" fontId="16" fillId="9" borderId="8" xfId="0" applyNumberFormat="1" applyFont="1" applyFill="1" applyBorder="1" applyAlignment="1" applyProtection="1">
      <alignment horizontal="center" vertical="center"/>
      <protection locked="0"/>
    </xf>
    <xf numFmtId="0" fontId="16" fillId="0" borderId="4" xfId="0" applyNumberFormat="1" applyFont="1" applyFill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6" fillId="0" borderId="7" xfId="0" applyNumberFormat="1" applyFont="1" applyFill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177" fontId="16" fillId="9" borderId="5" xfId="0" applyNumberFormat="1" applyFont="1" applyFill="1" applyBorder="1" applyAlignment="1" applyProtection="1">
      <alignment horizontal="center" vertical="center"/>
      <protection locked="0"/>
    </xf>
    <xf numFmtId="177" fontId="16" fillId="9" borderId="6" xfId="0" applyNumberFormat="1" applyFont="1" applyFill="1" applyBorder="1" applyAlignment="1" applyProtection="1">
      <alignment horizontal="center" vertical="center"/>
      <protection locked="0"/>
    </xf>
    <xf numFmtId="177" fontId="16" fillId="9" borderId="0" xfId="0" applyNumberFormat="1" applyFont="1" applyFill="1" applyBorder="1" applyAlignment="1" applyProtection="1">
      <alignment horizontal="center" vertical="center"/>
      <protection locked="0"/>
    </xf>
    <xf numFmtId="177" fontId="16" fillId="9" borderId="8" xfId="0" applyNumberFormat="1" applyFont="1" applyFill="1" applyBorder="1" applyAlignment="1" applyProtection="1">
      <alignment horizontal="center" vertical="center"/>
      <protection locked="0"/>
    </xf>
    <xf numFmtId="177" fontId="16" fillId="9" borderId="10" xfId="0" applyNumberFormat="1" applyFont="1" applyFill="1" applyBorder="1" applyAlignment="1" applyProtection="1">
      <alignment horizontal="center" vertical="center"/>
      <protection locked="0"/>
    </xf>
    <xf numFmtId="177" fontId="16" fillId="9" borderId="11" xfId="0" applyNumberFormat="1" applyFont="1" applyFill="1" applyBorder="1" applyAlignment="1" applyProtection="1">
      <alignment horizontal="center" vertical="center"/>
      <protection locked="0"/>
    </xf>
    <xf numFmtId="0" fontId="16" fillId="0" borderId="4" xfId="0" applyNumberFormat="1" applyFont="1" applyFill="1" applyBorder="1" applyAlignment="1">
      <alignment horizontal="center" vertical="center" textRotation="255"/>
    </xf>
    <xf numFmtId="0" fontId="16" fillId="0" borderId="6" xfId="0" applyNumberFormat="1" applyFont="1" applyFill="1" applyBorder="1" applyAlignment="1">
      <alignment horizontal="center" vertical="center" textRotation="255"/>
    </xf>
    <xf numFmtId="0" fontId="16" fillId="0" borderId="7" xfId="0" applyNumberFormat="1" applyFont="1" applyFill="1" applyBorder="1" applyAlignment="1">
      <alignment horizontal="center" vertical="center" textRotation="255"/>
    </xf>
    <xf numFmtId="0" fontId="16" fillId="0" borderId="8" xfId="0" applyNumberFormat="1" applyFont="1" applyFill="1" applyBorder="1" applyAlignment="1">
      <alignment horizontal="center" vertical="center" textRotation="255"/>
    </xf>
    <xf numFmtId="0" fontId="16" fillId="0" borderId="9" xfId="0" applyNumberFormat="1" applyFont="1" applyFill="1" applyBorder="1" applyAlignment="1">
      <alignment horizontal="center" vertical="center" textRotation="255"/>
    </xf>
    <xf numFmtId="0" fontId="16" fillId="0" borderId="11" xfId="0" applyNumberFormat="1" applyFont="1" applyFill="1" applyBorder="1" applyAlignment="1">
      <alignment horizontal="center" vertical="center" textRotation="255"/>
    </xf>
    <xf numFmtId="0" fontId="16" fillId="0" borderId="14" xfId="0" applyFont="1" applyFill="1" applyBorder="1" applyAlignment="1">
      <alignment horizontal="center" vertical="center"/>
    </xf>
    <xf numFmtId="0" fontId="16" fillId="9" borderId="15" xfId="0" applyFont="1" applyFill="1" applyBorder="1" applyAlignment="1" applyProtection="1">
      <alignment horizontal="center" vertical="center"/>
      <protection locked="0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4">
    <dxf>
      <font>
        <color theme="0"/>
      </font>
      <fill>
        <patternFill patternType="solid">
          <bgColor theme="0"/>
        </patternFill>
      </fill>
    </dxf>
    <dxf>
      <fill>
        <patternFill patternType="none">
          <bgColor auto="1"/>
        </patternFill>
      </fill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4" dropStyle="combo" dx="22" fmlaLink="CE73" fmlaRange="$CH$72:$CH$74" noThreeD="1" sel="2" val="0"/>
</file>

<file path=xl/ctrlProps/ctrlProp2.xml><?xml version="1.0" encoding="utf-8"?>
<formControlPr xmlns="http://schemas.microsoft.com/office/spreadsheetml/2009/9/main" objectType="Drop" dropLines="4" dropStyle="combo" dx="22" fmlaLink="$CO$73" fmlaRange="$CR$72:$CR$73" noThreeD="1" sel="2" val="0"/>
</file>

<file path=xl/ctrlProps/ctrlProp3.xml><?xml version="1.0" encoding="utf-8"?>
<formControlPr xmlns="http://schemas.microsoft.com/office/spreadsheetml/2009/9/main" objectType="Drop" dropLines="3" dropStyle="combo" dx="22" fmlaLink="$CZ$73" fmlaRange="$DC$72:$DC$74" noThreeD="1" sel="1" val="0"/>
</file>

<file path=xl/ctrlProps/ctrlProp4.xml><?xml version="1.0" encoding="utf-8"?>
<formControlPr xmlns="http://schemas.microsoft.com/office/spreadsheetml/2009/9/main" objectType="Drop" dropLines="3" dropStyle="combo" dx="22" fmlaLink="$CE$87" fmlaRange="$CH$86:$CH$88" noThreeD="1" sel="1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106066</xdr:colOff>
      <xdr:row>1</xdr:row>
      <xdr:rowOff>0</xdr:rowOff>
    </xdr:from>
    <xdr:to>
      <xdr:col>16</xdr:col>
      <xdr:colOff>134470</xdr:colOff>
      <xdr:row>7</xdr:row>
      <xdr:rowOff>44822</xdr:rowOff>
    </xdr:to>
    <xdr:sp macro="" textlink="">
      <xdr:nvSpPr>
        <xdr:cNvPr id="2" name="線吹き出し 1 (枠付き)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flipH="1">
          <a:off x="106066" y="95250"/>
          <a:ext cx="1857204" cy="692522"/>
        </a:xfrm>
        <a:prstGeom prst="borderCallout1">
          <a:avLst>
            <a:gd name="adj1" fmla="val 45950"/>
            <a:gd name="adj2" fmla="val -203"/>
            <a:gd name="adj3" fmla="val 177892"/>
            <a:gd name="adj4" fmla="val -27119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①退職手当の金額を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入力してください。</a:t>
          </a:r>
        </a:p>
      </xdr:txBody>
    </xdr:sp>
    <xdr:clientData/>
  </xdr:twoCellAnchor>
  <xdr:twoCellAnchor>
    <xdr:from>
      <xdr:col>0</xdr:col>
      <xdr:colOff>82717</xdr:colOff>
      <xdr:row>8</xdr:row>
      <xdr:rowOff>87328</xdr:rowOff>
    </xdr:from>
    <xdr:to>
      <xdr:col>16</xdr:col>
      <xdr:colOff>112058</xdr:colOff>
      <xdr:row>26</xdr:row>
      <xdr:rowOff>108857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flipH="1">
          <a:off x="82717" y="925528"/>
          <a:ext cx="1858141" cy="1878904"/>
        </a:xfrm>
        <a:prstGeom prst="borderCallout1">
          <a:avLst>
            <a:gd name="adj1" fmla="val 44591"/>
            <a:gd name="adj2" fmla="val 18"/>
            <a:gd name="adj3" fmla="val 54362"/>
            <a:gd name="adj4" fmla="val -28260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②「勤続年数」もしくは「就退職日」の</a:t>
          </a:r>
          <a:r>
            <a:rPr kumimoji="1" lang="ja-JP" altLang="en-US" sz="1000" u="sng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いずれか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を入力してください。</a:t>
          </a:r>
          <a:endParaRPr kumimoji="1" lang="en-US" altLang="ja-JP" sz="10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両方に入力があれば、</a:t>
          </a:r>
          <a:r>
            <a:rPr kumimoji="1" lang="ja-JP" altLang="en-US" sz="1000" u="sng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勤続年数が優先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されます</a:t>
          </a:r>
          <a:r>
            <a:rPr kumimoji="1" lang="ja-JP" altLang="en-US" sz="1000">
              <a:solidFill>
                <a:sysClr val="windowText" lastClr="000000"/>
              </a:solidFill>
            </a:rPr>
            <a:t>。</a:t>
          </a:r>
        </a:p>
      </xdr:txBody>
    </xdr:sp>
    <xdr:clientData/>
  </xdr:twoCellAnchor>
  <xdr:twoCellAnchor>
    <xdr:from>
      <xdr:col>0</xdr:col>
      <xdr:colOff>86716</xdr:colOff>
      <xdr:row>27</xdr:row>
      <xdr:rowOff>54427</xdr:rowOff>
    </xdr:from>
    <xdr:to>
      <xdr:col>16</xdr:col>
      <xdr:colOff>134469</xdr:colOff>
      <xdr:row>41</xdr:row>
      <xdr:rowOff>85725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flipH="1">
          <a:off x="86716" y="2944451"/>
          <a:ext cx="1906290" cy="1355506"/>
        </a:xfrm>
        <a:prstGeom prst="borderCallout1">
          <a:avLst>
            <a:gd name="adj1" fmla="val 46495"/>
            <a:gd name="adj2" fmla="val -160"/>
            <a:gd name="adj3" fmla="val -29833"/>
            <a:gd name="adj4" fmla="val -26426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③障がい者になったことに直接起因した退職なら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有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、そうでなければ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無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を選択してください。</a:t>
          </a:r>
        </a:p>
      </xdr:txBody>
    </xdr:sp>
    <xdr:clientData/>
  </xdr:twoCellAnchor>
  <xdr:twoCellAnchor>
    <xdr:from>
      <xdr:col>50</xdr:col>
      <xdr:colOff>41786</xdr:colOff>
      <xdr:row>8</xdr:row>
      <xdr:rowOff>882</xdr:rowOff>
    </xdr:from>
    <xdr:to>
      <xdr:col>67</xdr:col>
      <xdr:colOff>56030</xdr:colOff>
      <xdr:row>19</xdr:row>
      <xdr:rowOff>13607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316380" y="840273"/>
          <a:ext cx="1937103" cy="1060475"/>
        </a:xfrm>
        <a:prstGeom prst="borderCallout1">
          <a:avLst>
            <a:gd name="adj1" fmla="val 33750"/>
            <a:gd name="adj2" fmla="val -28"/>
            <a:gd name="adj3" fmla="val 78127"/>
            <a:gd name="adj4" fmla="val -13835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②勤続年数を整数で入力してください。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1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年未満の端数は切上げとなります</a:t>
          </a:r>
        </a:p>
      </xdr:txBody>
    </xdr:sp>
    <xdr:clientData/>
  </xdr:twoCellAnchor>
  <xdr:twoCellAnchor>
    <xdr:from>
      <xdr:col>17</xdr:col>
      <xdr:colOff>73805</xdr:colOff>
      <xdr:row>31</xdr:row>
      <xdr:rowOff>25502</xdr:rowOff>
    </xdr:from>
    <xdr:to>
      <xdr:col>65</xdr:col>
      <xdr:colOff>100853</xdr:colOff>
      <xdr:row>38</xdr:row>
      <xdr:rowOff>78441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359805" y="3205387"/>
          <a:ext cx="5976510" cy="719689"/>
        </a:xfrm>
        <a:prstGeom prst="borderCallout1">
          <a:avLst>
            <a:gd name="adj1" fmla="val -42865"/>
            <a:gd name="adj2" fmla="val 5838"/>
            <a:gd name="adj3" fmla="val -544"/>
            <a:gd name="adj4" fmla="val 12022"/>
          </a:avLst>
        </a:prstGeom>
        <a:solidFill>
          <a:schemeClr val="accent4">
            <a:lumMod val="20000"/>
            <a:lumOff val="80000"/>
          </a:schemeClr>
        </a:solidFill>
        <a:ln w="9525">
          <a:solidFill>
            <a:schemeClr val="tx1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④勤続年数５年以内の法人役員等に該当するなら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有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、そうでなければ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無</a:t>
          </a:r>
          <a:r>
            <a:rPr kumimoji="1" lang="en-US" altLang="ja-JP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"</a:t>
          </a:r>
          <a:r>
            <a:rPr kumimoji="1" lang="ja-JP" altLang="en-US" sz="10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を選択してください。（５年以内の法人役員等の勤務に係る退職手当分の税額計算に使用可）</a:t>
          </a:r>
          <a:endParaRPr kumimoji="1" lang="ja-JP" altLang="en-US" sz="12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17</xdr:row>
          <xdr:rowOff>95250</xdr:rowOff>
        </xdr:from>
        <xdr:to>
          <xdr:col>36</xdr:col>
          <xdr:colOff>0</xdr:colOff>
          <xdr:row>19</xdr:row>
          <xdr:rowOff>152400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20</xdr:row>
          <xdr:rowOff>9525</xdr:rowOff>
        </xdr:from>
        <xdr:to>
          <xdr:col>36</xdr:col>
          <xdr:colOff>0</xdr:colOff>
          <xdr:row>21</xdr:row>
          <xdr:rowOff>152400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0</xdr:rowOff>
        </xdr:from>
        <xdr:to>
          <xdr:col>48</xdr:col>
          <xdr:colOff>0</xdr:colOff>
          <xdr:row>24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24</xdr:row>
          <xdr:rowOff>0</xdr:rowOff>
        </xdr:from>
        <xdr:to>
          <xdr:col>48</xdr:col>
          <xdr:colOff>9525</xdr:colOff>
          <xdr:row>28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スリップストリーム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125"/>
  <sheetViews>
    <sheetView showGridLines="0" tabSelected="1" zoomScale="85" zoomScaleNormal="85" workbookViewId="0">
      <selection activeCell="CV8" sqref="CV8"/>
    </sheetView>
  </sheetViews>
  <sheetFormatPr defaultColWidth="1.5" defaultRowHeight="7.5" customHeight="1" x14ac:dyDescent="0.15"/>
  <cols>
    <col min="1" max="16" width="1.5" style="4" customWidth="1"/>
    <col min="17" max="17" width="5.375" style="4" customWidth="1"/>
    <col min="18" max="23" width="1.5" style="4" customWidth="1"/>
    <col min="24" max="25" width="3.625" style="4" customWidth="1"/>
    <col min="26" max="37" width="1.5" style="4" customWidth="1"/>
    <col min="38" max="38" width="2.875" style="4" customWidth="1"/>
    <col min="39" max="41" width="1.5" style="4" customWidth="1"/>
    <col min="42" max="42" width="3" style="4" customWidth="1"/>
    <col min="43" max="45" width="1.5" style="4" customWidth="1"/>
    <col min="46" max="46" width="2.625" style="4" customWidth="1"/>
    <col min="47" max="67" width="1.5" style="4" customWidth="1"/>
    <col min="68" max="68" width="1.25" style="4" customWidth="1"/>
    <col min="69" max="69" width="1.5" style="61" customWidth="1"/>
    <col min="70" max="82" width="1.5" style="4" customWidth="1"/>
    <col min="83" max="106" width="1.5" style="59" customWidth="1"/>
    <col min="107" max="107" width="2.75" style="59" customWidth="1"/>
    <col min="108" max="120" width="1.5" style="59" customWidth="1"/>
    <col min="121" max="121" width="26.125" style="4" customWidth="1"/>
    <col min="122" max="255" width="1.5" style="4"/>
    <col min="256" max="338" width="1.5" style="4" customWidth="1"/>
    <col min="339" max="376" width="0" style="4" hidden="1" customWidth="1"/>
    <col min="377" max="511" width="1.5" style="4"/>
    <col min="512" max="594" width="1.5" style="4" customWidth="1"/>
    <col min="595" max="632" width="0" style="4" hidden="1" customWidth="1"/>
    <col min="633" max="767" width="1.5" style="4"/>
    <col min="768" max="850" width="1.5" style="4" customWidth="1"/>
    <col min="851" max="888" width="0" style="4" hidden="1" customWidth="1"/>
    <col min="889" max="1023" width="1.5" style="4"/>
    <col min="1024" max="1106" width="1.5" style="4" customWidth="1"/>
    <col min="1107" max="1144" width="0" style="4" hidden="1" customWidth="1"/>
    <col min="1145" max="1279" width="1.5" style="4"/>
    <col min="1280" max="1362" width="1.5" style="4" customWidth="1"/>
    <col min="1363" max="1400" width="0" style="4" hidden="1" customWidth="1"/>
    <col min="1401" max="1535" width="1.5" style="4"/>
    <col min="1536" max="1618" width="1.5" style="4" customWidth="1"/>
    <col min="1619" max="1656" width="0" style="4" hidden="1" customWidth="1"/>
    <col min="1657" max="1791" width="1.5" style="4"/>
    <col min="1792" max="1874" width="1.5" style="4" customWidth="1"/>
    <col min="1875" max="1912" width="0" style="4" hidden="1" customWidth="1"/>
    <col min="1913" max="2047" width="1.5" style="4"/>
    <col min="2048" max="2130" width="1.5" style="4" customWidth="1"/>
    <col min="2131" max="2168" width="0" style="4" hidden="1" customWidth="1"/>
    <col min="2169" max="2303" width="1.5" style="4"/>
    <col min="2304" max="2386" width="1.5" style="4" customWidth="1"/>
    <col min="2387" max="2424" width="0" style="4" hidden="1" customWidth="1"/>
    <col min="2425" max="2559" width="1.5" style="4"/>
    <col min="2560" max="2642" width="1.5" style="4" customWidth="1"/>
    <col min="2643" max="2680" width="0" style="4" hidden="1" customWidth="1"/>
    <col min="2681" max="2815" width="1.5" style="4"/>
    <col min="2816" max="2898" width="1.5" style="4" customWidth="1"/>
    <col min="2899" max="2936" width="0" style="4" hidden="1" customWidth="1"/>
    <col min="2937" max="3071" width="1.5" style="4"/>
    <col min="3072" max="3154" width="1.5" style="4" customWidth="1"/>
    <col min="3155" max="3192" width="0" style="4" hidden="1" customWidth="1"/>
    <col min="3193" max="3327" width="1.5" style="4"/>
    <col min="3328" max="3410" width="1.5" style="4" customWidth="1"/>
    <col min="3411" max="3448" width="0" style="4" hidden="1" customWidth="1"/>
    <col min="3449" max="3583" width="1.5" style="4"/>
    <col min="3584" max="3666" width="1.5" style="4" customWidth="1"/>
    <col min="3667" max="3704" width="0" style="4" hidden="1" customWidth="1"/>
    <col min="3705" max="3839" width="1.5" style="4"/>
    <col min="3840" max="3922" width="1.5" style="4" customWidth="1"/>
    <col min="3923" max="3960" width="0" style="4" hidden="1" customWidth="1"/>
    <col min="3961" max="4095" width="1.5" style="4"/>
    <col min="4096" max="4178" width="1.5" style="4" customWidth="1"/>
    <col min="4179" max="4216" width="0" style="4" hidden="1" customWidth="1"/>
    <col min="4217" max="4351" width="1.5" style="4"/>
    <col min="4352" max="4434" width="1.5" style="4" customWidth="1"/>
    <col min="4435" max="4472" width="0" style="4" hidden="1" customWidth="1"/>
    <col min="4473" max="4607" width="1.5" style="4"/>
    <col min="4608" max="4690" width="1.5" style="4" customWidth="1"/>
    <col min="4691" max="4728" width="0" style="4" hidden="1" customWidth="1"/>
    <col min="4729" max="4863" width="1.5" style="4"/>
    <col min="4864" max="4946" width="1.5" style="4" customWidth="1"/>
    <col min="4947" max="4984" width="0" style="4" hidden="1" customWidth="1"/>
    <col min="4985" max="5119" width="1.5" style="4"/>
    <col min="5120" max="5202" width="1.5" style="4" customWidth="1"/>
    <col min="5203" max="5240" width="0" style="4" hidden="1" customWidth="1"/>
    <col min="5241" max="5375" width="1.5" style="4"/>
    <col min="5376" max="5458" width="1.5" style="4" customWidth="1"/>
    <col min="5459" max="5496" width="0" style="4" hidden="1" customWidth="1"/>
    <col min="5497" max="5631" width="1.5" style="4"/>
    <col min="5632" max="5714" width="1.5" style="4" customWidth="1"/>
    <col min="5715" max="5752" width="0" style="4" hidden="1" customWidth="1"/>
    <col min="5753" max="5887" width="1.5" style="4"/>
    <col min="5888" max="5970" width="1.5" style="4" customWidth="1"/>
    <col min="5971" max="6008" width="0" style="4" hidden="1" customWidth="1"/>
    <col min="6009" max="6143" width="1.5" style="4"/>
    <col min="6144" max="6226" width="1.5" style="4" customWidth="1"/>
    <col min="6227" max="6264" width="0" style="4" hidden="1" customWidth="1"/>
    <col min="6265" max="6399" width="1.5" style="4"/>
    <col min="6400" max="6482" width="1.5" style="4" customWidth="1"/>
    <col min="6483" max="6520" width="0" style="4" hidden="1" customWidth="1"/>
    <col min="6521" max="6655" width="1.5" style="4"/>
    <col min="6656" max="6738" width="1.5" style="4" customWidth="1"/>
    <col min="6739" max="6776" width="0" style="4" hidden="1" customWidth="1"/>
    <col min="6777" max="6911" width="1.5" style="4"/>
    <col min="6912" max="6994" width="1.5" style="4" customWidth="1"/>
    <col min="6995" max="7032" width="0" style="4" hidden="1" customWidth="1"/>
    <col min="7033" max="7167" width="1.5" style="4"/>
    <col min="7168" max="7250" width="1.5" style="4" customWidth="1"/>
    <col min="7251" max="7288" width="0" style="4" hidden="1" customWidth="1"/>
    <col min="7289" max="7423" width="1.5" style="4"/>
    <col min="7424" max="7506" width="1.5" style="4" customWidth="1"/>
    <col min="7507" max="7544" width="0" style="4" hidden="1" customWidth="1"/>
    <col min="7545" max="7679" width="1.5" style="4"/>
    <col min="7680" max="7762" width="1.5" style="4" customWidth="1"/>
    <col min="7763" max="7800" width="0" style="4" hidden="1" customWidth="1"/>
    <col min="7801" max="7935" width="1.5" style="4"/>
    <col min="7936" max="8018" width="1.5" style="4" customWidth="1"/>
    <col min="8019" max="8056" width="0" style="4" hidden="1" customWidth="1"/>
    <col min="8057" max="8191" width="1.5" style="4"/>
    <col min="8192" max="8274" width="1.5" style="4" customWidth="1"/>
    <col min="8275" max="8312" width="0" style="4" hidden="1" customWidth="1"/>
    <col min="8313" max="8447" width="1.5" style="4"/>
    <col min="8448" max="8530" width="1.5" style="4" customWidth="1"/>
    <col min="8531" max="8568" width="0" style="4" hidden="1" customWidth="1"/>
    <col min="8569" max="8703" width="1.5" style="4"/>
    <col min="8704" max="8786" width="1.5" style="4" customWidth="1"/>
    <col min="8787" max="8824" width="0" style="4" hidden="1" customWidth="1"/>
    <col min="8825" max="8959" width="1.5" style="4"/>
    <col min="8960" max="9042" width="1.5" style="4" customWidth="1"/>
    <col min="9043" max="9080" width="0" style="4" hidden="1" customWidth="1"/>
    <col min="9081" max="9215" width="1.5" style="4"/>
    <col min="9216" max="9298" width="1.5" style="4" customWidth="1"/>
    <col min="9299" max="9336" width="0" style="4" hidden="1" customWidth="1"/>
    <col min="9337" max="9471" width="1.5" style="4"/>
    <col min="9472" max="9554" width="1.5" style="4" customWidth="1"/>
    <col min="9555" max="9592" width="0" style="4" hidden="1" customWidth="1"/>
    <col min="9593" max="9727" width="1.5" style="4"/>
    <col min="9728" max="9810" width="1.5" style="4" customWidth="1"/>
    <col min="9811" max="9848" width="0" style="4" hidden="1" customWidth="1"/>
    <col min="9849" max="9983" width="1.5" style="4"/>
    <col min="9984" max="10066" width="1.5" style="4" customWidth="1"/>
    <col min="10067" max="10104" width="0" style="4" hidden="1" customWidth="1"/>
    <col min="10105" max="10239" width="1.5" style="4"/>
    <col min="10240" max="10322" width="1.5" style="4" customWidth="1"/>
    <col min="10323" max="10360" width="0" style="4" hidden="1" customWidth="1"/>
    <col min="10361" max="10495" width="1.5" style="4"/>
    <col min="10496" max="10578" width="1.5" style="4" customWidth="1"/>
    <col min="10579" max="10616" width="0" style="4" hidden="1" customWidth="1"/>
    <col min="10617" max="10751" width="1.5" style="4"/>
    <col min="10752" max="10834" width="1.5" style="4" customWidth="1"/>
    <col min="10835" max="10872" width="0" style="4" hidden="1" customWidth="1"/>
    <col min="10873" max="11007" width="1.5" style="4"/>
    <col min="11008" max="11090" width="1.5" style="4" customWidth="1"/>
    <col min="11091" max="11128" width="0" style="4" hidden="1" customWidth="1"/>
    <col min="11129" max="11263" width="1.5" style="4"/>
    <col min="11264" max="11346" width="1.5" style="4" customWidth="1"/>
    <col min="11347" max="11384" width="0" style="4" hidden="1" customWidth="1"/>
    <col min="11385" max="11519" width="1.5" style="4"/>
    <col min="11520" max="11602" width="1.5" style="4" customWidth="1"/>
    <col min="11603" max="11640" width="0" style="4" hidden="1" customWidth="1"/>
    <col min="11641" max="11775" width="1.5" style="4"/>
    <col min="11776" max="11858" width="1.5" style="4" customWidth="1"/>
    <col min="11859" max="11896" width="0" style="4" hidden="1" customWidth="1"/>
    <col min="11897" max="12031" width="1.5" style="4"/>
    <col min="12032" max="12114" width="1.5" style="4" customWidth="1"/>
    <col min="12115" max="12152" width="0" style="4" hidden="1" customWidth="1"/>
    <col min="12153" max="12287" width="1.5" style="4"/>
    <col min="12288" max="12370" width="1.5" style="4" customWidth="1"/>
    <col min="12371" max="12408" width="0" style="4" hidden="1" customWidth="1"/>
    <col min="12409" max="12543" width="1.5" style="4"/>
    <col min="12544" max="12626" width="1.5" style="4" customWidth="1"/>
    <col min="12627" max="12664" width="0" style="4" hidden="1" customWidth="1"/>
    <col min="12665" max="12799" width="1.5" style="4"/>
    <col min="12800" max="12882" width="1.5" style="4" customWidth="1"/>
    <col min="12883" max="12920" width="0" style="4" hidden="1" customWidth="1"/>
    <col min="12921" max="13055" width="1.5" style="4"/>
    <col min="13056" max="13138" width="1.5" style="4" customWidth="1"/>
    <col min="13139" max="13176" width="0" style="4" hidden="1" customWidth="1"/>
    <col min="13177" max="13311" width="1.5" style="4"/>
    <col min="13312" max="13394" width="1.5" style="4" customWidth="1"/>
    <col min="13395" max="13432" width="0" style="4" hidden="1" customWidth="1"/>
    <col min="13433" max="13567" width="1.5" style="4"/>
    <col min="13568" max="13650" width="1.5" style="4" customWidth="1"/>
    <col min="13651" max="13688" width="0" style="4" hidden="1" customWidth="1"/>
    <col min="13689" max="13823" width="1.5" style="4"/>
    <col min="13824" max="13906" width="1.5" style="4" customWidth="1"/>
    <col min="13907" max="13944" width="0" style="4" hidden="1" customWidth="1"/>
    <col min="13945" max="14079" width="1.5" style="4"/>
    <col min="14080" max="14162" width="1.5" style="4" customWidth="1"/>
    <col min="14163" max="14200" width="0" style="4" hidden="1" customWidth="1"/>
    <col min="14201" max="14335" width="1.5" style="4"/>
    <col min="14336" max="14418" width="1.5" style="4" customWidth="1"/>
    <col min="14419" max="14456" width="0" style="4" hidden="1" customWidth="1"/>
    <col min="14457" max="14591" width="1.5" style="4"/>
    <col min="14592" max="14674" width="1.5" style="4" customWidth="1"/>
    <col min="14675" max="14712" width="0" style="4" hidden="1" customWidth="1"/>
    <col min="14713" max="14847" width="1.5" style="4"/>
    <col min="14848" max="14930" width="1.5" style="4" customWidth="1"/>
    <col min="14931" max="14968" width="0" style="4" hidden="1" customWidth="1"/>
    <col min="14969" max="15103" width="1.5" style="4"/>
    <col min="15104" max="15186" width="1.5" style="4" customWidth="1"/>
    <col min="15187" max="15224" width="0" style="4" hidden="1" customWidth="1"/>
    <col min="15225" max="15359" width="1.5" style="4"/>
    <col min="15360" max="15442" width="1.5" style="4" customWidth="1"/>
    <col min="15443" max="15480" width="0" style="4" hidden="1" customWidth="1"/>
    <col min="15481" max="15615" width="1.5" style="4"/>
    <col min="15616" max="15698" width="1.5" style="4" customWidth="1"/>
    <col min="15699" max="15736" width="0" style="4" hidden="1" customWidth="1"/>
    <col min="15737" max="15871" width="1.5" style="4"/>
    <col min="15872" max="15954" width="1.5" style="4" customWidth="1"/>
    <col min="15955" max="15992" width="0" style="4" hidden="1" customWidth="1"/>
    <col min="15993" max="16127" width="1.5" style="4"/>
    <col min="16128" max="16210" width="1.5" style="4" customWidth="1"/>
    <col min="16211" max="16248" width="0" style="4" hidden="1" customWidth="1"/>
    <col min="16249" max="16384" width="1.5" style="4"/>
  </cols>
  <sheetData>
    <row r="1" spans="1:177" ht="7.5" customHeight="1" x14ac:dyDescent="0.15">
      <c r="A1" s="1"/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83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</row>
    <row r="2" spans="1:177" ht="13.5" customHeight="1" x14ac:dyDescent="0.15">
      <c r="A2" s="5"/>
      <c r="B2" s="6"/>
      <c r="C2" s="6"/>
      <c r="D2" s="7"/>
      <c r="E2" s="8"/>
      <c r="F2" s="8"/>
      <c r="G2" s="8"/>
      <c r="H2" s="8"/>
      <c r="I2" s="8"/>
      <c r="J2" s="8"/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324" t="s">
        <v>65</v>
      </c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7"/>
      <c r="AW2" s="10"/>
      <c r="AX2" s="7"/>
      <c r="AY2" s="7"/>
      <c r="AZ2" s="7"/>
      <c r="BA2" s="6"/>
      <c r="BB2" s="6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36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</row>
    <row r="3" spans="1:177" ht="7.5" customHeight="1" x14ac:dyDescent="0.15">
      <c r="A3" s="5"/>
      <c r="B3" s="6"/>
      <c r="C3" s="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324"/>
      <c r="X3" s="324"/>
      <c r="Y3" s="324"/>
      <c r="Z3" s="324"/>
      <c r="AA3" s="324"/>
      <c r="AB3" s="324"/>
      <c r="AC3" s="324"/>
      <c r="AD3" s="324"/>
      <c r="AE3" s="324"/>
      <c r="AF3" s="324"/>
      <c r="AG3" s="324"/>
      <c r="AH3" s="324"/>
      <c r="AI3" s="324"/>
      <c r="AJ3" s="324"/>
      <c r="AK3" s="324"/>
      <c r="AL3" s="324"/>
      <c r="AM3" s="324"/>
      <c r="AN3" s="324"/>
      <c r="AO3" s="324"/>
      <c r="AP3" s="324"/>
      <c r="AQ3" s="324"/>
      <c r="AR3" s="324"/>
      <c r="AS3" s="324"/>
      <c r="AT3" s="324"/>
      <c r="AU3" s="324"/>
      <c r="AV3" s="7"/>
      <c r="AW3" s="10"/>
      <c r="AX3" s="7"/>
      <c r="AY3" s="7"/>
      <c r="AZ3" s="7"/>
      <c r="BA3" s="6"/>
      <c r="BB3" s="6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36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</row>
    <row r="4" spans="1:177" ht="7.5" customHeight="1" x14ac:dyDescent="0.15">
      <c r="A4" s="11"/>
      <c r="B4" s="12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324"/>
      <c r="X4" s="324"/>
      <c r="Y4" s="324"/>
      <c r="Z4" s="324"/>
      <c r="AA4" s="324"/>
      <c r="AB4" s="324"/>
      <c r="AC4" s="324"/>
      <c r="AD4" s="324"/>
      <c r="AE4" s="324"/>
      <c r="AF4" s="324"/>
      <c r="AG4" s="324"/>
      <c r="AH4" s="324"/>
      <c r="AI4" s="324"/>
      <c r="AJ4" s="324"/>
      <c r="AK4" s="324"/>
      <c r="AL4" s="324"/>
      <c r="AM4" s="324"/>
      <c r="AN4" s="324"/>
      <c r="AO4" s="324"/>
      <c r="AP4" s="324"/>
      <c r="AQ4" s="324"/>
      <c r="AR4" s="324"/>
      <c r="AS4" s="324"/>
      <c r="AT4" s="324"/>
      <c r="AU4" s="324"/>
      <c r="AV4" s="15"/>
      <c r="AW4" s="14"/>
      <c r="AX4" s="15"/>
      <c r="AY4" s="15"/>
      <c r="AZ4" s="15"/>
      <c r="BA4" s="12"/>
      <c r="BB4" s="12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36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</row>
    <row r="5" spans="1:177" ht="7.5" customHeight="1" x14ac:dyDescent="0.15">
      <c r="A5" s="11"/>
      <c r="B5" s="12"/>
      <c r="C5" s="12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6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36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</row>
    <row r="6" spans="1:177" ht="7.5" customHeight="1" x14ac:dyDescent="0.15">
      <c r="A6" s="11"/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7"/>
      <c r="AV6" s="17"/>
      <c r="AW6" s="17"/>
      <c r="AX6" s="17"/>
      <c r="AY6" s="17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36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</row>
    <row r="7" spans="1:177" ht="7.5" customHeight="1" x14ac:dyDescent="0.1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1"/>
      <c r="AV7" s="21"/>
      <c r="AW7" s="21"/>
      <c r="AX7" s="21"/>
      <c r="AY7" s="21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36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</row>
    <row r="8" spans="1:177" ht="7.5" customHeight="1" x14ac:dyDescent="0.15">
      <c r="A8" s="18"/>
      <c r="B8" s="19"/>
      <c r="C8" s="19"/>
      <c r="D8" s="20"/>
      <c r="E8" s="20"/>
      <c r="F8" s="22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1"/>
      <c r="AT8" s="21"/>
      <c r="AU8" s="21"/>
      <c r="AV8" s="21"/>
      <c r="AW8" s="21"/>
      <c r="AX8" s="21"/>
      <c r="AY8" s="21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36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</row>
    <row r="9" spans="1:177" ht="7.5" customHeight="1" thickBot="1" x14ac:dyDescent="0.2">
      <c r="A9" s="24"/>
      <c r="B9" s="25"/>
      <c r="C9" s="25"/>
      <c r="D9" s="26"/>
      <c r="E9" s="26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8"/>
      <c r="AT9" s="28"/>
      <c r="AU9" s="28"/>
      <c r="AV9" s="28"/>
      <c r="AW9" s="28"/>
      <c r="AX9" s="26"/>
      <c r="AY9" s="28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36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</row>
    <row r="10" spans="1:177" ht="7.5" customHeight="1" x14ac:dyDescent="0.15">
      <c r="A10" s="24"/>
      <c r="B10" s="25"/>
      <c r="C10" s="25"/>
      <c r="D10" s="26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325" t="s">
        <v>0</v>
      </c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  <c r="AK10" s="326"/>
      <c r="AL10" s="326"/>
      <c r="AM10" s="326"/>
      <c r="AN10" s="326"/>
      <c r="AO10" s="326"/>
      <c r="AP10" s="326"/>
      <c r="AQ10" s="326"/>
      <c r="AR10" s="326"/>
      <c r="AS10" s="326"/>
      <c r="AT10" s="326"/>
      <c r="AU10" s="326"/>
      <c r="AV10" s="327"/>
      <c r="AW10" s="28"/>
      <c r="AX10" s="28"/>
      <c r="AY10" s="28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36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61"/>
      <c r="FE10" s="61"/>
      <c r="FF10" s="61"/>
      <c r="FG10" s="61"/>
      <c r="FH10" s="61"/>
      <c r="FI10" s="61"/>
      <c r="FJ10" s="61"/>
      <c r="FK10" s="61"/>
      <c r="FL10" s="61"/>
      <c r="FM10" s="61"/>
      <c r="FN10" s="61"/>
      <c r="FO10" s="61"/>
      <c r="FP10" s="61"/>
      <c r="FQ10" s="61"/>
      <c r="FR10" s="61"/>
      <c r="FS10" s="61"/>
      <c r="FT10" s="61"/>
      <c r="FU10" s="61"/>
    </row>
    <row r="11" spans="1:177" ht="7.5" customHeight="1" x14ac:dyDescent="0.15">
      <c r="A11" s="24"/>
      <c r="B11" s="25"/>
      <c r="C11" s="25"/>
      <c r="D11" s="26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328"/>
      <c r="U11" s="329"/>
      <c r="V11" s="329"/>
      <c r="W11" s="329"/>
      <c r="X11" s="329"/>
      <c r="Y11" s="329"/>
      <c r="Z11" s="329"/>
      <c r="AA11" s="329"/>
      <c r="AB11" s="329"/>
      <c r="AC11" s="329"/>
      <c r="AD11" s="329"/>
      <c r="AE11" s="329"/>
      <c r="AF11" s="329"/>
      <c r="AG11" s="329"/>
      <c r="AH11" s="329"/>
      <c r="AI11" s="329"/>
      <c r="AJ11" s="329"/>
      <c r="AK11" s="329"/>
      <c r="AL11" s="329"/>
      <c r="AM11" s="329"/>
      <c r="AN11" s="329"/>
      <c r="AO11" s="329"/>
      <c r="AP11" s="329"/>
      <c r="AQ11" s="329"/>
      <c r="AR11" s="329"/>
      <c r="AS11" s="329"/>
      <c r="AT11" s="329"/>
      <c r="AU11" s="329"/>
      <c r="AV11" s="330"/>
      <c r="AW11" s="30"/>
      <c r="AX11" s="30"/>
      <c r="AY11" s="30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2"/>
      <c r="BN11" s="33"/>
      <c r="BO11" s="33"/>
      <c r="BP11" s="33"/>
      <c r="BQ11" s="39"/>
      <c r="BR11" s="39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61"/>
      <c r="FE11" s="61"/>
      <c r="FF11" s="61"/>
      <c r="FG11" s="61"/>
      <c r="FH11" s="61"/>
      <c r="FI11" s="61"/>
      <c r="FJ11" s="61"/>
      <c r="FK11" s="61"/>
      <c r="FL11" s="61"/>
      <c r="FM11" s="61"/>
      <c r="FN11" s="61"/>
      <c r="FO11" s="61"/>
      <c r="FP11" s="61"/>
      <c r="FQ11" s="61"/>
      <c r="FR11" s="61"/>
      <c r="FS11" s="61"/>
      <c r="FT11" s="61"/>
      <c r="FU11" s="61"/>
    </row>
    <row r="12" spans="1:177" ht="7.5" customHeight="1" thickBot="1" x14ac:dyDescent="0.5">
      <c r="A12" s="34"/>
      <c r="B12" s="35"/>
      <c r="C12" s="35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31"/>
      <c r="U12" s="332"/>
      <c r="V12" s="332"/>
      <c r="W12" s="332"/>
      <c r="X12" s="332"/>
      <c r="Y12" s="332"/>
      <c r="Z12" s="332"/>
      <c r="AA12" s="332"/>
      <c r="AB12" s="332"/>
      <c r="AC12" s="332"/>
      <c r="AD12" s="332"/>
      <c r="AE12" s="332"/>
      <c r="AF12" s="332"/>
      <c r="AG12" s="332"/>
      <c r="AH12" s="332"/>
      <c r="AI12" s="332"/>
      <c r="AJ12" s="332"/>
      <c r="AK12" s="332"/>
      <c r="AL12" s="332"/>
      <c r="AM12" s="332"/>
      <c r="AN12" s="332"/>
      <c r="AO12" s="332"/>
      <c r="AP12" s="332"/>
      <c r="AQ12" s="332"/>
      <c r="AR12" s="332"/>
      <c r="AS12" s="332"/>
      <c r="AT12" s="332"/>
      <c r="AU12" s="332"/>
      <c r="AV12" s="333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2"/>
      <c r="BN12" s="33"/>
      <c r="BO12" s="33"/>
      <c r="BP12" s="33"/>
      <c r="BQ12" s="39"/>
      <c r="BR12" s="39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62"/>
      <c r="FC12" s="62"/>
      <c r="FD12" s="62"/>
      <c r="FE12" s="62"/>
      <c r="FF12" s="62"/>
      <c r="FG12" s="62"/>
      <c r="FH12" s="63"/>
      <c r="FI12" s="63"/>
      <c r="FJ12" s="63"/>
      <c r="FK12" s="63"/>
      <c r="FL12" s="61"/>
      <c r="FM12" s="61"/>
      <c r="FN12" s="61"/>
      <c r="FO12" s="61"/>
      <c r="FP12" s="61"/>
      <c r="FQ12" s="61"/>
      <c r="FR12" s="61"/>
      <c r="FS12" s="61"/>
      <c r="FT12" s="61"/>
      <c r="FU12" s="61"/>
    </row>
    <row r="13" spans="1:177" ht="7.5" customHeight="1" x14ac:dyDescent="0.45">
      <c r="A13" s="34"/>
      <c r="B13" s="35"/>
      <c r="C13" s="35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20" t="s">
        <v>1</v>
      </c>
      <c r="U13" s="322"/>
      <c r="V13" s="321" t="s">
        <v>2</v>
      </c>
      <c r="W13" s="321"/>
      <c r="X13" s="321"/>
      <c r="Y13" s="321"/>
      <c r="Z13" s="321"/>
      <c r="AA13" s="321"/>
      <c r="AB13" s="321"/>
      <c r="AC13" s="321"/>
      <c r="AD13" s="321"/>
      <c r="AE13" s="322"/>
      <c r="AF13" s="334">
        <v>100000000</v>
      </c>
      <c r="AG13" s="334"/>
      <c r="AH13" s="334"/>
      <c r="AI13" s="334"/>
      <c r="AJ13" s="334"/>
      <c r="AK13" s="334"/>
      <c r="AL13" s="334"/>
      <c r="AM13" s="334"/>
      <c r="AN13" s="334"/>
      <c r="AO13" s="334"/>
      <c r="AP13" s="334"/>
      <c r="AQ13" s="334"/>
      <c r="AR13" s="334"/>
      <c r="AS13" s="334"/>
      <c r="AT13" s="334"/>
      <c r="AU13" s="334"/>
      <c r="AV13" s="335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7"/>
      <c r="BO13" s="37"/>
      <c r="BP13" s="37"/>
      <c r="BQ13" s="39"/>
      <c r="BR13" s="39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62"/>
      <c r="FC13" s="62"/>
      <c r="FD13" s="62"/>
      <c r="FE13" s="62"/>
      <c r="FF13" s="62"/>
      <c r="FG13" s="62"/>
      <c r="FH13" s="63"/>
      <c r="FI13" s="63"/>
      <c r="FJ13" s="63"/>
      <c r="FK13" s="63"/>
      <c r="FL13" s="61"/>
      <c r="FM13" s="61"/>
      <c r="FN13" s="61"/>
      <c r="FO13" s="61"/>
      <c r="FP13" s="61"/>
      <c r="FQ13" s="61"/>
      <c r="FR13" s="61"/>
      <c r="FS13" s="61"/>
      <c r="FT13" s="61"/>
      <c r="FU13" s="61"/>
    </row>
    <row r="14" spans="1:177" ht="7.5" customHeight="1" x14ac:dyDescent="0.45">
      <c r="A14" s="34"/>
      <c r="B14" s="35"/>
      <c r="C14" s="35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6"/>
      <c r="U14" s="317"/>
      <c r="V14" s="314"/>
      <c r="W14" s="314"/>
      <c r="X14" s="314"/>
      <c r="Y14" s="314"/>
      <c r="Z14" s="314"/>
      <c r="AA14" s="314"/>
      <c r="AB14" s="314"/>
      <c r="AC14" s="314"/>
      <c r="AD14" s="314"/>
      <c r="AE14" s="317"/>
      <c r="AF14" s="334"/>
      <c r="AG14" s="334"/>
      <c r="AH14" s="334"/>
      <c r="AI14" s="334"/>
      <c r="AJ14" s="334"/>
      <c r="AK14" s="334"/>
      <c r="AL14" s="334"/>
      <c r="AM14" s="334"/>
      <c r="AN14" s="334"/>
      <c r="AO14" s="334"/>
      <c r="AP14" s="334"/>
      <c r="AQ14" s="334"/>
      <c r="AR14" s="334"/>
      <c r="AS14" s="334"/>
      <c r="AT14" s="334"/>
      <c r="AU14" s="334"/>
      <c r="AV14" s="335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6"/>
      <c r="BL14" s="36"/>
      <c r="BM14" s="36"/>
      <c r="BN14" s="37"/>
      <c r="BO14" s="37"/>
      <c r="BP14" s="37"/>
      <c r="BQ14" s="39"/>
      <c r="BR14" s="39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62"/>
      <c r="FC14" s="62"/>
      <c r="FD14" s="62"/>
      <c r="FE14" s="62"/>
      <c r="FF14" s="62"/>
      <c r="FG14" s="62"/>
      <c r="FH14" s="63"/>
      <c r="FI14" s="63"/>
      <c r="FJ14" s="63"/>
      <c r="FK14" s="63"/>
      <c r="FL14" s="61"/>
      <c r="FM14" s="61"/>
      <c r="FN14" s="61"/>
      <c r="FO14" s="61"/>
      <c r="FP14" s="61"/>
      <c r="FQ14" s="61"/>
      <c r="FR14" s="61"/>
      <c r="FS14" s="61"/>
      <c r="FT14" s="61"/>
      <c r="FU14" s="61"/>
    </row>
    <row r="15" spans="1:177" ht="7.5" customHeight="1" thickBot="1" x14ac:dyDescent="0.5">
      <c r="A15" s="38"/>
      <c r="B15" s="39"/>
      <c r="C15" s="39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18"/>
      <c r="U15" s="319"/>
      <c r="V15" s="314"/>
      <c r="W15" s="314"/>
      <c r="X15" s="314"/>
      <c r="Y15" s="314"/>
      <c r="Z15" s="314"/>
      <c r="AA15" s="314"/>
      <c r="AB15" s="314"/>
      <c r="AC15" s="314"/>
      <c r="AD15" s="314"/>
      <c r="AE15" s="317"/>
      <c r="AF15" s="334"/>
      <c r="AG15" s="334"/>
      <c r="AH15" s="334"/>
      <c r="AI15" s="334"/>
      <c r="AJ15" s="334"/>
      <c r="AK15" s="334"/>
      <c r="AL15" s="334"/>
      <c r="AM15" s="334"/>
      <c r="AN15" s="334"/>
      <c r="AO15" s="334"/>
      <c r="AP15" s="334"/>
      <c r="AQ15" s="334"/>
      <c r="AR15" s="334"/>
      <c r="AS15" s="334"/>
      <c r="AT15" s="334"/>
      <c r="AU15" s="334"/>
      <c r="AV15" s="335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7"/>
      <c r="BO15" s="37"/>
      <c r="BP15" s="37"/>
      <c r="BQ15" s="39"/>
      <c r="BR15" s="39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  <c r="EZ15" s="63"/>
      <c r="FA15" s="63"/>
      <c r="FB15" s="63"/>
      <c r="FC15" s="63"/>
      <c r="FD15" s="63"/>
      <c r="FE15" s="63"/>
      <c r="FF15" s="63"/>
      <c r="FG15" s="63"/>
      <c r="FH15" s="63"/>
      <c r="FI15" s="63"/>
      <c r="FJ15" s="63"/>
      <c r="FK15" s="63"/>
      <c r="FL15" s="61"/>
      <c r="FM15" s="61"/>
      <c r="FN15" s="61"/>
      <c r="FO15" s="61"/>
      <c r="FP15" s="61"/>
      <c r="FQ15" s="61"/>
      <c r="FR15" s="61"/>
      <c r="FS15" s="61"/>
      <c r="FT15" s="61"/>
      <c r="FU15" s="61"/>
    </row>
    <row r="16" spans="1:177" ht="7.5" customHeight="1" x14ac:dyDescent="0.45">
      <c r="A16" s="38"/>
      <c r="B16" s="39"/>
      <c r="C16" s="39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20" t="s">
        <v>3</v>
      </c>
      <c r="U16" s="322"/>
      <c r="V16" s="336">
        <v>1</v>
      </c>
      <c r="W16" s="337"/>
      <c r="X16" s="321" t="s">
        <v>4</v>
      </c>
      <c r="Y16" s="321"/>
      <c r="Z16" s="321"/>
      <c r="AA16" s="321"/>
      <c r="AB16" s="321"/>
      <c r="AC16" s="321"/>
      <c r="AD16" s="321"/>
      <c r="AE16" s="322"/>
      <c r="AF16" s="342"/>
      <c r="AG16" s="342"/>
      <c r="AH16" s="342"/>
      <c r="AI16" s="342"/>
      <c r="AJ16" s="342"/>
      <c r="AK16" s="342"/>
      <c r="AL16" s="342"/>
      <c r="AM16" s="342"/>
      <c r="AN16" s="342"/>
      <c r="AO16" s="342"/>
      <c r="AP16" s="342"/>
      <c r="AQ16" s="342"/>
      <c r="AR16" s="342"/>
      <c r="AS16" s="342"/>
      <c r="AT16" s="342"/>
      <c r="AU16" s="342"/>
      <c r="AV16" s="343"/>
      <c r="AW16" s="36"/>
      <c r="AX16" s="36"/>
      <c r="AY16" s="36"/>
      <c r="AZ16" s="36"/>
      <c r="BA16" s="36"/>
      <c r="BB16" s="36"/>
      <c r="BC16" s="36"/>
      <c r="BD16" s="36"/>
      <c r="BE16" s="36"/>
      <c r="BF16" s="36"/>
      <c r="BG16" s="36"/>
      <c r="BH16" s="36"/>
      <c r="BI16" s="36"/>
      <c r="BJ16" s="36"/>
      <c r="BK16" s="36"/>
      <c r="BL16" s="36"/>
      <c r="BM16" s="36"/>
      <c r="BN16" s="37"/>
      <c r="BO16" s="37"/>
      <c r="BP16" s="37"/>
      <c r="BQ16" s="39"/>
      <c r="BR16" s="39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  <c r="EZ16" s="63"/>
      <c r="FA16" s="63"/>
      <c r="FB16" s="63"/>
      <c r="FC16" s="63"/>
      <c r="FD16" s="63"/>
      <c r="FE16" s="63"/>
      <c r="FF16" s="63"/>
      <c r="FG16" s="63"/>
      <c r="FH16" s="63"/>
      <c r="FI16" s="63"/>
      <c r="FJ16" s="63"/>
      <c r="FK16" s="63"/>
      <c r="FL16" s="61"/>
      <c r="FM16" s="61"/>
      <c r="FN16" s="61"/>
      <c r="FO16" s="61"/>
      <c r="FP16" s="61"/>
      <c r="FQ16" s="61"/>
      <c r="FR16" s="61"/>
      <c r="FS16" s="61"/>
      <c r="FT16" s="61"/>
      <c r="FU16" s="61"/>
    </row>
    <row r="17" spans="1:177" ht="7.5" customHeight="1" x14ac:dyDescent="0.45">
      <c r="A17" s="38"/>
      <c r="B17" s="39"/>
      <c r="C17" s="39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16"/>
      <c r="U17" s="317"/>
      <c r="V17" s="338"/>
      <c r="W17" s="339"/>
      <c r="X17" s="314"/>
      <c r="Y17" s="314"/>
      <c r="Z17" s="314"/>
      <c r="AA17" s="314"/>
      <c r="AB17" s="314"/>
      <c r="AC17" s="314"/>
      <c r="AD17" s="314"/>
      <c r="AE17" s="317"/>
      <c r="AF17" s="344"/>
      <c r="AG17" s="344"/>
      <c r="AH17" s="344"/>
      <c r="AI17" s="344"/>
      <c r="AJ17" s="344"/>
      <c r="AK17" s="344"/>
      <c r="AL17" s="344"/>
      <c r="AM17" s="344"/>
      <c r="AN17" s="344"/>
      <c r="AO17" s="344"/>
      <c r="AP17" s="344"/>
      <c r="AQ17" s="344"/>
      <c r="AR17" s="344"/>
      <c r="AS17" s="344"/>
      <c r="AT17" s="344"/>
      <c r="AU17" s="344"/>
      <c r="AV17" s="345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7"/>
      <c r="BO17" s="37"/>
      <c r="BP17" s="37"/>
      <c r="BQ17" s="39"/>
      <c r="BR17" s="39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3"/>
      <c r="DT17" s="63"/>
      <c r="DU17" s="63"/>
      <c r="DV17" s="63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3"/>
      <c r="EW17" s="63"/>
      <c r="EX17" s="63"/>
      <c r="EY17" s="63"/>
      <c r="EZ17" s="63"/>
      <c r="FA17" s="63"/>
      <c r="FB17" s="63"/>
      <c r="FC17" s="63"/>
      <c r="FD17" s="63"/>
      <c r="FE17" s="63"/>
      <c r="FF17" s="63"/>
      <c r="FG17" s="63"/>
      <c r="FH17" s="63"/>
      <c r="FI17" s="63"/>
      <c r="FJ17" s="63"/>
      <c r="FK17" s="63"/>
      <c r="FL17" s="61"/>
      <c r="FM17" s="61"/>
      <c r="FN17" s="61"/>
      <c r="FO17" s="61"/>
      <c r="FP17" s="61"/>
      <c r="FQ17" s="61"/>
      <c r="FR17" s="61"/>
      <c r="FS17" s="61"/>
      <c r="FT17" s="61"/>
      <c r="FU17" s="61"/>
    </row>
    <row r="18" spans="1:177" ht="7.5" customHeight="1" thickBot="1" x14ac:dyDescent="0.5">
      <c r="A18" s="38"/>
      <c r="B18" s="39"/>
      <c r="C18" s="39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16"/>
      <c r="U18" s="317"/>
      <c r="V18" s="340"/>
      <c r="W18" s="341"/>
      <c r="X18" s="323"/>
      <c r="Y18" s="323"/>
      <c r="Z18" s="323"/>
      <c r="AA18" s="323"/>
      <c r="AB18" s="323"/>
      <c r="AC18" s="323"/>
      <c r="AD18" s="323"/>
      <c r="AE18" s="319"/>
      <c r="AF18" s="346"/>
      <c r="AG18" s="346"/>
      <c r="AH18" s="346"/>
      <c r="AI18" s="346"/>
      <c r="AJ18" s="346"/>
      <c r="AK18" s="346"/>
      <c r="AL18" s="346"/>
      <c r="AM18" s="346"/>
      <c r="AN18" s="346"/>
      <c r="AO18" s="346"/>
      <c r="AP18" s="346"/>
      <c r="AQ18" s="346"/>
      <c r="AR18" s="346"/>
      <c r="AS18" s="346"/>
      <c r="AT18" s="346"/>
      <c r="AU18" s="346"/>
      <c r="AV18" s="347"/>
      <c r="AW18" s="36"/>
      <c r="AX18" s="36"/>
      <c r="AY18" s="36"/>
      <c r="AZ18" s="36"/>
      <c r="BA18" s="36"/>
      <c r="BB18" s="36"/>
      <c r="BC18" s="36"/>
      <c r="BD18" s="36"/>
      <c r="BE18" s="36"/>
      <c r="BF18" s="36"/>
      <c r="BG18" s="36"/>
      <c r="BH18" s="36"/>
      <c r="BI18" s="36"/>
      <c r="BJ18" s="36"/>
      <c r="BK18" s="36"/>
      <c r="BL18" s="36"/>
      <c r="BM18" s="36"/>
      <c r="BN18" s="37"/>
      <c r="BO18" s="37"/>
      <c r="BP18" s="37"/>
      <c r="BQ18" s="39"/>
      <c r="BR18" s="39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3"/>
      <c r="DT18" s="63"/>
      <c r="DU18" s="63"/>
      <c r="DV18" s="63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3"/>
      <c r="EW18" s="63"/>
      <c r="EX18" s="63"/>
      <c r="EY18" s="63"/>
      <c r="EZ18" s="63"/>
      <c r="FA18" s="63"/>
      <c r="FB18" s="63"/>
      <c r="FC18" s="63"/>
      <c r="FD18" s="63"/>
      <c r="FE18" s="63"/>
      <c r="FF18" s="63"/>
      <c r="FG18" s="63"/>
      <c r="FH18" s="63"/>
      <c r="FI18" s="63"/>
      <c r="FJ18" s="63"/>
      <c r="FK18" s="63"/>
      <c r="FL18" s="61"/>
      <c r="FM18" s="61"/>
      <c r="FN18" s="61"/>
      <c r="FO18" s="61"/>
      <c r="FP18" s="61"/>
      <c r="FQ18" s="61"/>
      <c r="FR18" s="61"/>
      <c r="FS18" s="61"/>
      <c r="FT18" s="61"/>
      <c r="FU18" s="61"/>
    </row>
    <row r="19" spans="1:177" ht="7.5" customHeight="1" x14ac:dyDescent="0.45">
      <c r="A19" s="38"/>
      <c r="B19" s="39"/>
      <c r="C19" s="39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16"/>
      <c r="U19" s="317"/>
      <c r="V19" s="348">
        <v>2</v>
      </c>
      <c r="W19" s="349"/>
      <c r="X19" s="320" t="s">
        <v>5</v>
      </c>
      <c r="Y19" s="321"/>
      <c r="Z19" s="321"/>
      <c r="AA19" s="321"/>
      <c r="AB19" s="321"/>
      <c r="AC19" s="321"/>
      <c r="AD19" s="321"/>
      <c r="AE19" s="322"/>
      <c r="AF19" s="40"/>
      <c r="AG19" s="40"/>
      <c r="AH19" s="41"/>
      <c r="AI19" s="42"/>
      <c r="AJ19" s="42"/>
      <c r="AK19" s="312">
        <v>25</v>
      </c>
      <c r="AL19" s="312"/>
      <c r="AM19" s="314" t="s">
        <v>6</v>
      </c>
      <c r="AN19" s="314"/>
      <c r="AO19" s="312">
        <v>5</v>
      </c>
      <c r="AP19" s="312"/>
      <c r="AQ19" s="314" t="s">
        <v>7</v>
      </c>
      <c r="AR19" s="314"/>
      <c r="AS19" s="312">
        <v>1</v>
      </c>
      <c r="AT19" s="312"/>
      <c r="AU19" s="314" t="s">
        <v>8</v>
      </c>
      <c r="AV19" s="317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7"/>
      <c r="BO19" s="37"/>
      <c r="BP19" s="37"/>
      <c r="BQ19" s="39"/>
      <c r="BR19" s="39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3"/>
      <c r="DT19" s="63"/>
      <c r="DU19" s="63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3"/>
      <c r="FB19" s="63"/>
      <c r="FC19" s="63"/>
      <c r="FD19" s="63"/>
      <c r="FE19" s="63"/>
      <c r="FF19" s="63"/>
      <c r="FG19" s="63"/>
      <c r="FH19" s="63"/>
      <c r="FI19" s="63"/>
      <c r="FJ19" s="63"/>
      <c r="FK19" s="63"/>
      <c r="FL19" s="61"/>
      <c r="FM19" s="61"/>
      <c r="FN19" s="61"/>
      <c r="FO19" s="61"/>
      <c r="FP19" s="61"/>
      <c r="FQ19" s="61"/>
      <c r="FR19" s="61"/>
      <c r="FS19" s="61"/>
      <c r="FT19" s="61"/>
      <c r="FU19" s="61"/>
    </row>
    <row r="20" spans="1:177" ht="12.75" customHeight="1" x14ac:dyDescent="0.45">
      <c r="A20" s="38"/>
      <c r="B20" s="39"/>
      <c r="C20" s="39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16"/>
      <c r="U20" s="317"/>
      <c r="V20" s="350"/>
      <c r="W20" s="351"/>
      <c r="X20" s="358"/>
      <c r="Y20" s="315"/>
      <c r="Z20" s="315"/>
      <c r="AA20" s="315"/>
      <c r="AB20" s="315"/>
      <c r="AC20" s="315"/>
      <c r="AD20" s="315"/>
      <c r="AE20" s="354"/>
      <c r="AF20" s="43"/>
      <c r="AG20" s="43"/>
      <c r="AH20" s="44"/>
      <c r="AI20" s="44"/>
      <c r="AJ20" s="44"/>
      <c r="AK20" s="313"/>
      <c r="AL20" s="313"/>
      <c r="AM20" s="315"/>
      <c r="AN20" s="315"/>
      <c r="AO20" s="313"/>
      <c r="AP20" s="313"/>
      <c r="AQ20" s="315"/>
      <c r="AR20" s="315"/>
      <c r="AS20" s="313"/>
      <c r="AT20" s="313"/>
      <c r="AU20" s="315"/>
      <c r="AV20" s="354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7"/>
      <c r="BO20" s="37"/>
      <c r="BP20" s="37"/>
      <c r="BQ20" s="39"/>
      <c r="BR20" s="39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3"/>
      <c r="DT20" s="63"/>
      <c r="DU20" s="63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3"/>
      <c r="FB20" s="63"/>
      <c r="FC20" s="63"/>
      <c r="FD20" s="63"/>
      <c r="FE20" s="63"/>
      <c r="FF20" s="63"/>
      <c r="FG20" s="63"/>
      <c r="FH20" s="63"/>
      <c r="FI20" s="63"/>
      <c r="FJ20" s="63"/>
      <c r="FK20" s="63"/>
      <c r="FL20" s="61"/>
      <c r="FM20" s="61"/>
      <c r="FN20" s="61"/>
      <c r="FO20" s="61"/>
      <c r="FP20" s="61"/>
      <c r="FQ20" s="61"/>
      <c r="FR20" s="61"/>
      <c r="FS20" s="61"/>
      <c r="FT20" s="61"/>
      <c r="FU20" s="61"/>
    </row>
    <row r="21" spans="1:177" ht="8.25" customHeight="1" x14ac:dyDescent="0.45">
      <c r="A21" s="38"/>
      <c r="B21" s="39"/>
      <c r="C21" s="39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16"/>
      <c r="U21" s="317"/>
      <c r="V21" s="350"/>
      <c r="W21" s="351"/>
      <c r="X21" s="316" t="s">
        <v>9</v>
      </c>
      <c r="Y21" s="314"/>
      <c r="Z21" s="314"/>
      <c r="AA21" s="314"/>
      <c r="AB21" s="314"/>
      <c r="AC21" s="314"/>
      <c r="AD21" s="314"/>
      <c r="AE21" s="317"/>
      <c r="AF21" s="40"/>
      <c r="AG21" s="40"/>
      <c r="AH21" s="45"/>
      <c r="AI21" s="46"/>
      <c r="AJ21" s="46"/>
      <c r="AK21" s="355">
        <v>30</v>
      </c>
      <c r="AL21" s="355"/>
      <c r="AM21" s="356" t="s">
        <v>6</v>
      </c>
      <c r="AN21" s="356"/>
      <c r="AO21" s="355">
        <v>5</v>
      </c>
      <c r="AP21" s="355"/>
      <c r="AQ21" s="356" t="s">
        <v>7</v>
      </c>
      <c r="AR21" s="356"/>
      <c r="AS21" s="355">
        <v>1</v>
      </c>
      <c r="AT21" s="355"/>
      <c r="AU21" s="356" t="s">
        <v>8</v>
      </c>
      <c r="AV21" s="357"/>
      <c r="AW21" s="36"/>
      <c r="AX21" s="36"/>
      <c r="AY21" s="36"/>
      <c r="AZ21" s="36"/>
      <c r="BA21" s="36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7"/>
      <c r="BO21" s="37"/>
      <c r="BP21" s="37"/>
      <c r="BQ21" s="39"/>
      <c r="BR21" s="39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3"/>
      <c r="DT21" s="63"/>
      <c r="DU21" s="63"/>
      <c r="DV21" s="63"/>
      <c r="DW21" s="63"/>
      <c r="DX21" s="63"/>
      <c r="DY21" s="63"/>
      <c r="DZ21" s="63"/>
      <c r="EA21" s="63"/>
      <c r="EB21" s="63"/>
      <c r="EC21" s="63"/>
      <c r="ED21" s="63"/>
      <c r="EE21" s="63"/>
      <c r="EF21" s="63"/>
      <c r="EG21" s="63"/>
      <c r="EH21" s="63"/>
      <c r="EI21" s="63"/>
      <c r="EJ21" s="63"/>
      <c r="EK21" s="63"/>
      <c r="EL21" s="63"/>
      <c r="EM21" s="63"/>
      <c r="EN21" s="63"/>
      <c r="EO21" s="63"/>
      <c r="EP21" s="63"/>
      <c r="EQ21" s="63"/>
      <c r="ER21" s="63"/>
      <c r="ES21" s="63"/>
      <c r="ET21" s="63"/>
      <c r="EU21" s="63"/>
      <c r="EV21" s="63"/>
      <c r="EW21" s="63"/>
      <c r="EX21" s="63"/>
      <c r="EY21" s="63"/>
      <c r="EZ21" s="63"/>
      <c r="FA21" s="63"/>
      <c r="FB21" s="63"/>
      <c r="FC21" s="63"/>
      <c r="FD21" s="63"/>
      <c r="FE21" s="63"/>
      <c r="FF21" s="63"/>
      <c r="FG21" s="63"/>
      <c r="FH21" s="63"/>
      <c r="FI21" s="63"/>
      <c r="FJ21" s="63"/>
      <c r="FK21" s="63"/>
      <c r="FL21" s="61"/>
      <c r="FM21" s="61"/>
      <c r="FN21" s="61"/>
      <c r="FO21" s="61"/>
      <c r="FP21" s="61"/>
      <c r="FQ21" s="61"/>
      <c r="FR21" s="61"/>
      <c r="FS21" s="61"/>
      <c r="FT21" s="61"/>
      <c r="FU21" s="61"/>
    </row>
    <row r="22" spans="1:177" ht="12.75" customHeight="1" thickBot="1" x14ac:dyDescent="0.5">
      <c r="A22" s="38"/>
      <c r="B22" s="39"/>
      <c r="C22" s="39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18"/>
      <c r="U22" s="319"/>
      <c r="V22" s="352"/>
      <c r="W22" s="353"/>
      <c r="X22" s="318"/>
      <c r="Y22" s="323"/>
      <c r="Z22" s="323"/>
      <c r="AA22" s="323"/>
      <c r="AB22" s="323"/>
      <c r="AC22" s="323"/>
      <c r="AD22" s="323"/>
      <c r="AE22" s="319"/>
      <c r="AF22" s="47"/>
      <c r="AG22" s="47"/>
      <c r="AH22" s="44"/>
      <c r="AI22" s="44"/>
      <c r="AJ22" s="44"/>
      <c r="AK22" s="313"/>
      <c r="AL22" s="313"/>
      <c r="AM22" s="315"/>
      <c r="AN22" s="315"/>
      <c r="AO22" s="313"/>
      <c r="AP22" s="313"/>
      <c r="AQ22" s="315"/>
      <c r="AR22" s="315"/>
      <c r="AS22" s="313"/>
      <c r="AT22" s="313"/>
      <c r="AU22" s="315"/>
      <c r="AV22" s="354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7"/>
      <c r="BO22" s="37"/>
      <c r="BP22" s="37"/>
      <c r="BQ22" s="39"/>
      <c r="BR22" s="39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3"/>
      <c r="DT22" s="63"/>
      <c r="DU22" s="63"/>
      <c r="DV22" s="63"/>
      <c r="DW22" s="63"/>
      <c r="DX22" s="63"/>
      <c r="DY22" s="63"/>
      <c r="DZ22" s="63"/>
      <c r="EA22" s="63"/>
      <c r="EB22" s="63"/>
      <c r="EC22" s="63"/>
      <c r="ED22" s="63"/>
      <c r="EE22" s="63"/>
      <c r="EF22" s="63"/>
      <c r="EG22" s="63"/>
      <c r="EH22" s="63"/>
      <c r="EI22" s="63"/>
      <c r="EJ22" s="63"/>
      <c r="EK22" s="63"/>
      <c r="EL22" s="63"/>
      <c r="EM22" s="63"/>
      <c r="EN22" s="63"/>
      <c r="EO22" s="63"/>
      <c r="EP22" s="63"/>
      <c r="EQ22" s="63"/>
      <c r="ER22" s="63"/>
      <c r="ES22" s="63"/>
      <c r="ET22" s="63"/>
      <c r="EU22" s="63"/>
      <c r="EV22" s="63"/>
      <c r="EW22" s="63"/>
      <c r="EX22" s="63"/>
      <c r="EY22" s="63"/>
      <c r="EZ22" s="63"/>
      <c r="FA22" s="63"/>
      <c r="FB22" s="63"/>
      <c r="FC22" s="63"/>
      <c r="FD22" s="63"/>
      <c r="FE22" s="63"/>
      <c r="FF22" s="63"/>
      <c r="FG22" s="63"/>
      <c r="FH22" s="63"/>
      <c r="FI22" s="63"/>
      <c r="FJ22" s="63"/>
      <c r="FK22" s="63"/>
      <c r="FL22" s="61"/>
      <c r="FM22" s="61"/>
      <c r="FN22" s="61"/>
      <c r="FO22" s="61"/>
      <c r="FP22" s="61"/>
      <c r="FQ22" s="61"/>
      <c r="FR22" s="61"/>
      <c r="FS22" s="61"/>
      <c r="FT22" s="61"/>
      <c r="FU22" s="61"/>
    </row>
    <row r="23" spans="1:177" ht="15" customHeight="1" x14ac:dyDescent="0.45">
      <c r="A23" s="38"/>
      <c r="B23" s="39"/>
      <c r="C23" s="39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16" t="s">
        <v>10</v>
      </c>
      <c r="U23" s="317"/>
      <c r="V23" s="320" t="s">
        <v>11</v>
      </c>
      <c r="W23" s="321"/>
      <c r="X23" s="321"/>
      <c r="Y23" s="321"/>
      <c r="Z23" s="321"/>
      <c r="AA23" s="321"/>
      <c r="AB23" s="321"/>
      <c r="AC23" s="321"/>
      <c r="AD23" s="321"/>
      <c r="AE23" s="322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8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3"/>
      <c r="DT23" s="63"/>
      <c r="DU23" s="63"/>
      <c r="DV23" s="63"/>
      <c r="DW23" s="63"/>
      <c r="DX23" s="63"/>
      <c r="DY23" s="63"/>
      <c r="DZ23" s="63"/>
      <c r="EA23" s="60"/>
      <c r="EB23" s="63"/>
      <c r="EC23" s="63"/>
      <c r="ED23" s="63"/>
      <c r="EE23" s="63"/>
      <c r="EF23" s="63"/>
      <c r="EG23" s="63"/>
      <c r="EH23" s="63"/>
      <c r="EI23" s="60"/>
      <c r="EJ23" s="63"/>
      <c r="EK23" s="63"/>
      <c r="EL23" s="63"/>
      <c r="EM23" s="63"/>
      <c r="EN23" s="63"/>
      <c r="EO23" s="63"/>
      <c r="EP23" s="63"/>
      <c r="EQ23" s="63"/>
      <c r="ER23" s="63"/>
      <c r="ES23" s="63"/>
      <c r="ET23" s="63"/>
      <c r="EU23" s="63"/>
      <c r="EV23" s="63"/>
      <c r="EW23" s="63"/>
      <c r="EX23" s="63"/>
      <c r="EY23" s="63"/>
      <c r="EZ23" s="63"/>
      <c r="FA23" s="63"/>
      <c r="FB23" s="63"/>
      <c r="FC23" s="63"/>
      <c r="FD23" s="63"/>
      <c r="FE23" s="63"/>
      <c r="FF23" s="63"/>
      <c r="FG23" s="62"/>
      <c r="FH23" s="63"/>
      <c r="FI23" s="63"/>
      <c r="FJ23" s="63"/>
      <c r="FK23" s="63"/>
      <c r="FL23" s="61"/>
      <c r="FM23" s="61"/>
      <c r="FN23" s="61"/>
      <c r="FO23" s="61"/>
      <c r="FP23" s="61"/>
      <c r="FQ23" s="61"/>
      <c r="FR23" s="61"/>
      <c r="FS23" s="61"/>
      <c r="FT23" s="61"/>
      <c r="FU23" s="61"/>
    </row>
    <row r="24" spans="1:177" ht="7.5" customHeight="1" thickBot="1" x14ac:dyDescent="0.5">
      <c r="A24" s="38"/>
      <c r="B24" s="39"/>
      <c r="C24" s="39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16"/>
      <c r="U24" s="317"/>
      <c r="V24" s="316"/>
      <c r="W24" s="314"/>
      <c r="X24" s="314"/>
      <c r="Y24" s="314"/>
      <c r="Z24" s="314"/>
      <c r="AA24" s="314"/>
      <c r="AB24" s="314"/>
      <c r="AC24" s="314"/>
      <c r="AD24" s="314"/>
      <c r="AE24" s="317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9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3"/>
      <c r="DT24" s="63"/>
      <c r="DU24" s="63"/>
      <c r="DV24" s="63"/>
      <c r="DW24" s="63"/>
      <c r="DX24" s="63"/>
      <c r="DY24" s="63"/>
      <c r="DZ24" s="63"/>
      <c r="EA24" s="63"/>
      <c r="EB24" s="63"/>
      <c r="EC24" s="63"/>
      <c r="ED24" s="63"/>
      <c r="EE24" s="63"/>
      <c r="EF24" s="63"/>
      <c r="EG24" s="63"/>
      <c r="EH24" s="63"/>
      <c r="EI24" s="63"/>
      <c r="EJ24" s="63"/>
      <c r="EK24" s="63"/>
      <c r="EL24" s="63"/>
      <c r="EM24" s="63"/>
      <c r="EN24" s="63"/>
      <c r="EO24" s="63"/>
      <c r="EP24" s="63"/>
      <c r="EQ24" s="63"/>
      <c r="ER24" s="63"/>
      <c r="ES24" s="63"/>
      <c r="ET24" s="63"/>
      <c r="EU24" s="63"/>
      <c r="EV24" s="63"/>
      <c r="EW24" s="63"/>
      <c r="EX24" s="63"/>
      <c r="EY24" s="63"/>
      <c r="EZ24" s="63"/>
      <c r="FA24" s="63"/>
      <c r="FB24" s="63"/>
      <c r="FC24" s="63"/>
      <c r="FD24" s="63"/>
      <c r="FE24" s="63"/>
      <c r="FF24" s="63"/>
      <c r="FG24" s="63"/>
      <c r="FH24" s="63"/>
      <c r="FI24" s="63"/>
      <c r="FJ24" s="63"/>
      <c r="FK24" s="63"/>
      <c r="FL24" s="61"/>
      <c r="FM24" s="61"/>
      <c r="FN24" s="61"/>
      <c r="FO24" s="61"/>
      <c r="FP24" s="61"/>
      <c r="FQ24" s="61"/>
      <c r="FR24" s="61"/>
      <c r="FS24" s="61"/>
      <c r="FT24" s="61"/>
      <c r="FU24" s="61"/>
    </row>
    <row r="25" spans="1:177" ht="6" hidden="1" customHeight="1" x14ac:dyDescent="0.45">
      <c r="A25" s="38"/>
      <c r="B25" s="39"/>
      <c r="C25" s="39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18"/>
      <c r="U25" s="319"/>
      <c r="V25" s="318"/>
      <c r="W25" s="323"/>
      <c r="X25" s="323"/>
      <c r="Y25" s="323"/>
      <c r="Z25" s="323"/>
      <c r="AA25" s="323"/>
      <c r="AB25" s="323"/>
      <c r="AC25" s="323"/>
      <c r="AD25" s="323"/>
      <c r="AE25" s="319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1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3"/>
      <c r="DT25" s="63"/>
      <c r="DU25" s="63"/>
      <c r="DV25" s="63"/>
      <c r="DW25" s="63"/>
      <c r="DX25" s="63"/>
      <c r="DY25" s="63"/>
      <c r="DZ25" s="63"/>
      <c r="EA25" s="63"/>
      <c r="EB25" s="63"/>
      <c r="EC25" s="63"/>
      <c r="ED25" s="63"/>
      <c r="EE25" s="63"/>
      <c r="EF25" s="63"/>
      <c r="EG25" s="63"/>
      <c r="EH25" s="63"/>
      <c r="EI25" s="63"/>
      <c r="EJ25" s="63"/>
      <c r="EK25" s="63"/>
      <c r="EL25" s="63"/>
      <c r="EM25" s="63"/>
      <c r="EN25" s="63"/>
      <c r="EO25" s="63"/>
      <c r="EP25" s="63"/>
      <c r="EQ25" s="63"/>
      <c r="ER25" s="63"/>
      <c r="ES25" s="63"/>
      <c r="ET25" s="63"/>
      <c r="EU25" s="63"/>
      <c r="EV25" s="63"/>
      <c r="EW25" s="63"/>
      <c r="EX25" s="63"/>
      <c r="EY25" s="63"/>
      <c r="EZ25" s="63"/>
      <c r="FA25" s="63"/>
      <c r="FB25" s="63"/>
      <c r="FC25" s="63"/>
      <c r="FD25" s="63"/>
      <c r="FE25" s="63"/>
      <c r="FF25" s="63"/>
      <c r="FG25" s="63"/>
      <c r="FH25" s="63"/>
      <c r="FI25" s="63"/>
      <c r="FJ25" s="63"/>
      <c r="FK25" s="63"/>
      <c r="FL25" s="61"/>
      <c r="FM25" s="61"/>
      <c r="FN25" s="61"/>
      <c r="FO25" s="61"/>
      <c r="FP25" s="61"/>
      <c r="FQ25" s="61"/>
      <c r="FR25" s="61"/>
      <c r="FS25" s="61"/>
      <c r="FT25" s="61"/>
      <c r="FU25" s="61"/>
    </row>
    <row r="26" spans="1:177" ht="7.5" customHeight="1" x14ac:dyDescent="0.45">
      <c r="A26" s="38"/>
      <c r="B26" s="39"/>
      <c r="C26" s="39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20" t="s">
        <v>12</v>
      </c>
      <c r="U26" s="322"/>
      <c r="V26" s="320" t="s">
        <v>13</v>
      </c>
      <c r="W26" s="321"/>
      <c r="X26" s="321"/>
      <c r="Y26" s="321"/>
      <c r="Z26" s="321"/>
      <c r="AA26" s="321"/>
      <c r="AB26" s="321"/>
      <c r="AC26" s="321"/>
      <c r="AD26" s="321"/>
      <c r="AE26" s="322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8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36"/>
      <c r="BK26" s="36"/>
      <c r="BL26" s="36"/>
      <c r="BM26" s="36"/>
      <c r="BN26" s="36"/>
      <c r="BO26" s="36"/>
      <c r="BP26" s="36"/>
      <c r="BQ26" s="36"/>
      <c r="BR26" s="36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3"/>
      <c r="DT26" s="63"/>
      <c r="DU26" s="63"/>
      <c r="DV26" s="63"/>
      <c r="DW26" s="63"/>
      <c r="DX26" s="63"/>
      <c r="DY26" s="63"/>
      <c r="DZ26" s="63"/>
      <c r="EA26" s="63"/>
      <c r="EB26" s="63"/>
      <c r="EC26" s="63"/>
      <c r="ED26" s="63"/>
      <c r="EE26" s="63"/>
      <c r="EF26" s="63"/>
      <c r="EG26" s="63"/>
      <c r="EH26" s="63"/>
      <c r="EI26" s="63"/>
      <c r="EJ26" s="63"/>
      <c r="EK26" s="63"/>
      <c r="EL26" s="63"/>
      <c r="EM26" s="63"/>
      <c r="EN26" s="63"/>
      <c r="EO26" s="63"/>
      <c r="EP26" s="63"/>
      <c r="EQ26" s="63"/>
      <c r="ER26" s="63"/>
      <c r="ES26" s="63"/>
      <c r="ET26" s="63"/>
      <c r="EU26" s="63"/>
      <c r="EV26" s="63"/>
      <c r="EW26" s="63"/>
      <c r="EX26" s="63"/>
      <c r="EY26" s="63"/>
      <c r="EZ26" s="63"/>
      <c r="FA26" s="63"/>
      <c r="FB26" s="63"/>
      <c r="FC26" s="63"/>
      <c r="FD26" s="63"/>
      <c r="FE26" s="63"/>
      <c r="FF26" s="63"/>
      <c r="FG26" s="63"/>
      <c r="FH26" s="63"/>
      <c r="FI26" s="63"/>
      <c r="FJ26" s="63"/>
      <c r="FK26" s="63"/>
      <c r="FL26" s="61"/>
      <c r="FM26" s="61"/>
      <c r="FN26" s="61"/>
      <c r="FO26" s="61"/>
      <c r="FP26" s="61"/>
      <c r="FQ26" s="61"/>
      <c r="FR26" s="61"/>
      <c r="FS26" s="61"/>
      <c r="FT26" s="61"/>
      <c r="FU26" s="61"/>
    </row>
    <row r="27" spans="1:177" ht="11.25" customHeight="1" x14ac:dyDescent="0.15">
      <c r="A27" s="38"/>
      <c r="B27" s="39"/>
      <c r="C27" s="39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16"/>
      <c r="U27" s="317"/>
      <c r="V27" s="316"/>
      <c r="W27" s="314"/>
      <c r="X27" s="314"/>
      <c r="Y27" s="314"/>
      <c r="Z27" s="314"/>
      <c r="AA27" s="314"/>
      <c r="AB27" s="314"/>
      <c r="AC27" s="314"/>
      <c r="AD27" s="314"/>
      <c r="AE27" s="317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9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60"/>
      <c r="FI27" s="60"/>
      <c r="FJ27" s="60"/>
      <c r="FK27" s="60"/>
      <c r="FL27" s="61"/>
      <c r="FM27" s="61"/>
      <c r="FN27" s="61"/>
      <c r="FO27" s="61"/>
      <c r="FP27" s="61"/>
      <c r="FQ27" s="61"/>
      <c r="FR27" s="61"/>
      <c r="FS27" s="61"/>
      <c r="FT27" s="61"/>
      <c r="FU27" s="61"/>
    </row>
    <row r="28" spans="1:177" ht="4.5" customHeight="1" thickBot="1" x14ac:dyDescent="0.2">
      <c r="A28" s="38"/>
      <c r="B28" s="39"/>
      <c r="C28" s="39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18"/>
      <c r="U28" s="319"/>
      <c r="V28" s="318"/>
      <c r="W28" s="323"/>
      <c r="X28" s="323"/>
      <c r="Y28" s="323"/>
      <c r="Z28" s="323"/>
      <c r="AA28" s="323"/>
      <c r="AB28" s="323"/>
      <c r="AC28" s="323"/>
      <c r="AD28" s="323"/>
      <c r="AE28" s="319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1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1"/>
      <c r="DX28" s="61"/>
      <c r="DY28" s="61"/>
      <c r="DZ28" s="61"/>
      <c r="EA28" s="61"/>
      <c r="EB28" s="61"/>
      <c r="EC28" s="61"/>
      <c r="ED28" s="61"/>
      <c r="EE28" s="61"/>
      <c r="EF28" s="61"/>
      <c r="EG28" s="61"/>
      <c r="EH28" s="61"/>
      <c r="EI28" s="61"/>
      <c r="EJ28" s="61"/>
      <c r="EK28" s="61"/>
      <c r="EL28" s="61"/>
      <c r="EM28" s="61"/>
      <c r="EN28" s="61"/>
      <c r="EO28" s="61"/>
      <c r="EP28" s="61"/>
      <c r="EQ28" s="61"/>
      <c r="ER28" s="61"/>
      <c r="ES28" s="61"/>
      <c r="ET28" s="61"/>
      <c r="EU28" s="61"/>
      <c r="EV28" s="61"/>
      <c r="EW28" s="61"/>
      <c r="EX28" s="61"/>
      <c r="EY28" s="61"/>
      <c r="EZ28" s="61"/>
      <c r="FA28" s="61"/>
      <c r="FB28" s="61"/>
      <c r="FC28" s="61"/>
      <c r="FD28" s="61"/>
      <c r="FE28" s="61"/>
      <c r="FF28" s="61"/>
      <c r="FG28" s="61"/>
      <c r="FH28" s="61"/>
      <c r="FI28" s="61"/>
      <c r="FJ28" s="61"/>
      <c r="FK28" s="61"/>
      <c r="FL28" s="61"/>
      <c r="FM28" s="61"/>
      <c r="FN28" s="61"/>
      <c r="FO28" s="61"/>
      <c r="FP28" s="61"/>
      <c r="FQ28" s="61"/>
      <c r="FR28" s="61"/>
      <c r="FS28" s="61"/>
      <c r="FT28" s="61"/>
      <c r="FU28" s="61"/>
    </row>
    <row r="29" spans="1:177" ht="7.5" customHeight="1" x14ac:dyDescent="0.15">
      <c r="A29" s="38"/>
      <c r="B29" s="39"/>
      <c r="C29" s="39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  <c r="AS29" s="36"/>
      <c r="AT29" s="36"/>
      <c r="AU29" s="36"/>
      <c r="AV29" s="36"/>
      <c r="AW29" s="36"/>
      <c r="AX29" s="36"/>
      <c r="AY29" s="36"/>
      <c r="AZ29" s="36"/>
      <c r="BA29" s="36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1"/>
      <c r="DX29" s="61"/>
      <c r="DY29" s="61"/>
      <c r="DZ29" s="61"/>
      <c r="EA29" s="61"/>
      <c r="EB29" s="61"/>
      <c r="EC29" s="61"/>
      <c r="ED29" s="61"/>
      <c r="EE29" s="61"/>
      <c r="EF29" s="61"/>
      <c r="EG29" s="61"/>
      <c r="EH29" s="61"/>
      <c r="EI29" s="61"/>
      <c r="EJ29" s="61"/>
      <c r="EK29" s="61"/>
      <c r="EL29" s="61"/>
      <c r="EM29" s="61"/>
      <c r="EN29" s="61"/>
      <c r="EO29" s="61"/>
      <c r="EP29" s="61"/>
      <c r="EQ29" s="61"/>
      <c r="ER29" s="61"/>
      <c r="ES29" s="61"/>
      <c r="ET29" s="61"/>
      <c r="EU29" s="61"/>
      <c r="EV29" s="61"/>
      <c r="EW29" s="61"/>
      <c r="EX29" s="61"/>
      <c r="EY29" s="61"/>
      <c r="EZ29" s="61"/>
      <c r="FA29" s="61"/>
      <c r="FB29" s="61"/>
      <c r="FC29" s="61"/>
      <c r="FD29" s="61"/>
      <c r="FE29" s="61"/>
      <c r="FF29" s="61"/>
      <c r="FG29" s="61"/>
      <c r="FH29" s="61"/>
      <c r="FI29" s="61"/>
      <c r="FJ29" s="61"/>
      <c r="FK29" s="61"/>
      <c r="FL29" s="61"/>
      <c r="FM29" s="61"/>
      <c r="FN29" s="61"/>
      <c r="FO29" s="61"/>
      <c r="FP29" s="61"/>
      <c r="FQ29" s="61"/>
      <c r="FR29" s="61"/>
      <c r="FS29" s="61"/>
      <c r="FT29" s="61"/>
      <c r="FU29" s="61"/>
    </row>
    <row r="30" spans="1:177" ht="7.5" customHeight="1" x14ac:dyDescent="0.15">
      <c r="A30" s="38"/>
      <c r="B30" s="39"/>
      <c r="C30" s="39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  <c r="AS30" s="36"/>
      <c r="AT30" s="36"/>
      <c r="AU30" s="36"/>
      <c r="AV30" s="36"/>
      <c r="AW30" s="36"/>
      <c r="AX30" s="36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9"/>
      <c r="BR30" s="39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</row>
    <row r="31" spans="1:177" ht="7.5" customHeight="1" x14ac:dyDescent="0.15">
      <c r="A31" s="38"/>
      <c r="B31" s="39"/>
      <c r="C31" s="39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9"/>
      <c r="BR31" s="39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</row>
    <row r="32" spans="1:177" ht="7.5" customHeight="1" x14ac:dyDescent="0.35">
      <c r="A32" s="38"/>
      <c r="B32" s="39"/>
      <c r="C32" s="39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52"/>
      <c r="AP32" s="52"/>
      <c r="AQ32" s="36"/>
      <c r="AR32" s="36"/>
      <c r="AS32" s="36"/>
      <c r="AT32" s="36"/>
      <c r="AU32" s="36"/>
      <c r="AV32" s="36"/>
      <c r="AW32" s="36"/>
      <c r="AX32" s="36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9"/>
      <c r="BR32" s="39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</row>
    <row r="33" spans="1:177" ht="7.5" customHeight="1" x14ac:dyDescent="0.35">
      <c r="A33" s="38"/>
      <c r="B33" s="39"/>
      <c r="C33" s="39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53"/>
      <c r="Q33" s="53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53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36"/>
      <c r="AR33" s="36"/>
      <c r="AS33" s="36"/>
      <c r="AT33" s="36"/>
      <c r="AU33" s="36"/>
      <c r="AV33" s="36"/>
      <c r="AW33" s="36"/>
      <c r="AX33" s="36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9"/>
      <c r="BR33" s="39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</row>
    <row r="34" spans="1:177" ht="7.5" customHeight="1" x14ac:dyDescent="0.35">
      <c r="A34" s="38"/>
      <c r="B34" s="39"/>
      <c r="C34" s="39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53"/>
      <c r="Q34" s="53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52"/>
      <c r="AQ34" s="36"/>
      <c r="AR34" s="36"/>
      <c r="AS34" s="36"/>
      <c r="AT34" s="36"/>
      <c r="AU34" s="36"/>
      <c r="AV34" s="36"/>
      <c r="AW34" s="36"/>
      <c r="AX34" s="36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9"/>
      <c r="BR34" s="39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</row>
    <row r="35" spans="1:177" ht="7.5" customHeight="1" x14ac:dyDescent="0.35">
      <c r="A35" s="38"/>
      <c r="B35" s="39"/>
      <c r="C35" s="39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53"/>
      <c r="Q35" s="53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52"/>
      <c r="AQ35" s="36"/>
      <c r="AR35" s="36"/>
      <c r="AS35" s="36"/>
      <c r="AT35" s="36"/>
      <c r="AU35" s="36"/>
      <c r="AV35" s="36"/>
      <c r="AW35" s="36"/>
      <c r="AX35" s="36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9"/>
      <c r="BR35" s="39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</row>
    <row r="36" spans="1:177" ht="7.5" customHeight="1" x14ac:dyDescent="0.35">
      <c r="A36" s="38"/>
      <c r="B36" s="39"/>
      <c r="C36" s="39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53"/>
      <c r="Q36" s="53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52"/>
      <c r="AQ36" s="36"/>
      <c r="AR36" s="36"/>
      <c r="AS36" s="36"/>
      <c r="AT36" s="36"/>
      <c r="AU36" s="36"/>
      <c r="AV36" s="36"/>
      <c r="AW36" s="36"/>
      <c r="AX36" s="36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9"/>
      <c r="BR36" s="39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</row>
    <row r="37" spans="1:177" ht="7.5" customHeight="1" thickBot="1" x14ac:dyDescent="0.2">
      <c r="A37" s="38"/>
      <c r="B37" s="39"/>
      <c r="C37" s="39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  <c r="AS37" s="36"/>
      <c r="AT37" s="36"/>
      <c r="AU37" s="36"/>
      <c r="AV37" s="36"/>
      <c r="AW37" s="36"/>
      <c r="AX37" s="36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9"/>
      <c r="BR37" s="39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</row>
    <row r="38" spans="1:177" ht="7.5" customHeight="1" x14ac:dyDescent="0.15">
      <c r="A38" s="38"/>
      <c r="B38" s="39"/>
      <c r="C38" s="39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6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9"/>
      <c r="BR38" s="39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0"/>
      <c r="CD38" s="60"/>
      <c r="CE38" s="299" t="s">
        <v>14</v>
      </c>
      <c r="CF38" s="292"/>
      <c r="CG38" s="292"/>
      <c r="CH38" s="292"/>
      <c r="CI38" s="292"/>
      <c r="CJ38" s="292"/>
      <c r="CK38" s="292"/>
      <c r="CL38" s="292"/>
      <c r="CM38" s="292"/>
      <c r="CN38" s="292"/>
      <c r="CO38" s="292"/>
      <c r="CP38" s="292"/>
      <c r="CQ38" s="292"/>
      <c r="CR38" s="292"/>
      <c r="CS38" s="292"/>
      <c r="CT38" s="292"/>
      <c r="CU38" s="292"/>
      <c r="CV38" s="300"/>
      <c r="CW38" s="302" t="s">
        <v>5</v>
      </c>
      <c r="CX38" s="292"/>
      <c r="CY38" s="292"/>
      <c r="CZ38" s="292"/>
      <c r="DA38" s="292"/>
      <c r="DB38" s="292"/>
      <c r="DC38" s="292"/>
      <c r="DD38" s="292"/>
      <c r="DE38" s="292"/>
      <c r="DF38" s="293"/>
      <c r="DG38" s="291" t="s">
        <v>9</v>
      </c>
      <c r="DH38" s="292"/>
      <c r="DI38" s="292"/>
      <c r="DJ38" s="292"/>
      <c r="DK38" s="292"/>
      <c r="DL38" s="292"/>
      <c r="DM38" s="292"/>
      <c r="DN38" s="292"/>
      <c r="DO38" s="292"/>
      <c r="DP38" s="293"/>
      <c r="DQ38" s="60"/>
      <c r="DR38" s="60"/>
      <c r="DS38" s="60"/>
      <c r="DT38" s="60"/>
      <c r="DU38" s="60"/>
      <c r="DV38" s="60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</row>
    <row r="39" spans="1:177" ht="7.5" customHeight="1" x14ac:dyDescent="0.15">
      <c r="A39" s="38"/>
      <c r="B39" s="39"/>
      <c r="C39" s="39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9"/>
      <c r="BR39" s="39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0"/>
      <c r="CD39" s="60"/>
      <c r="CE39" s="301"/>
      <c r="CF39" s="262"/>
      <c r="CG39" s="262"/>
      <c r="CH39" s="262"/>
      <c r="CI39" s="262"/>
      <c r="CJ39" s="262"/>
      <c r="CK39" s="262"/>
      <c r="CL39" s="262"/>
      <c r="CM39" s="262"/>
      <c r="CN39" s="262"/>
      <c r="CO39" s="262"/>
      <c r="CP39" s="262"/>
      <c r="CQ39" s="262"/>
      <c r="CR39" s="262"/>
      <c r="CS39" s="262"/>
      <c r="CT39" s="262"/>
      <c r="CU39" s="262"/>
      <c r="CV39" s="263"/>
      <c r="CW39" s="301"/>
      <c r="CX39" s="262"/>
      <c r="CY39" s="262"/>
      <c r="CZ39" s="262"/>
      <c r="DA39" s="262"/>
      <c r="DB39" s="262"/>
      <c r="DC39" s="262"/>
      <c r="DD39" s="262"/>
      <c r="DE39" s="262"/>
      <c r="DF39" s="295"/>
      <c r="DG39" s="294"/>
      <c r="DH39" s="262"/>
      <c r="DI39" s="262"/>
      <c r="DJ39" s="262"/>
      <c r="DK39" s="262"/>
      <c r="DL39" s="262"/>
      <c r="DM39" s="262"/>
      <c r="DN39" s="262"/>
      <c r="DO39" s="262"/>
      <c r="DP39" s="295"/>
      <c r="DQ39" s="60"/>
      <c r="DR39" s="60"/>
      <c r="DS39" s="60"/>
      <c r="DT39" s="60"/>
      <c r="DU39" s="60"/>
      <c r="DV39" s="60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</row>
    <row r="40" spans="1:177" ht="7.5" customHeight="1" thickBot="1" x14ac:dyDescent="0.2">
      <c r="A40" s="38"/>
      <c r="B40" s="39"/>
      <c r="C40" s="39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9"/>
      <c r="BR40" s="39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0"/>
      <c r="CD40" s="60"/>
      <c r="CE40" s="301"/>
      <c r="CF40" s="262"/>
      <c r="CG40" s="262"/>
      <c r="CH40" s="262"/>
      <c r="CI40" s="262"/>
      <c r="CJ40" s="262"/>
      <c r="CK40" s="262"/>
      <c r="CL40" s="262"/>
      <c r="CM40" s="262"/>
      <c r="CN40" s="262"/>
      <c r="CO40" s="262"/>
      <c r="CP40" s="262"/>
      <c r="CQ40" s="262"/>
      <c r="CR40" s="262"/>
      <c r="CS40" s="262"/>
      <c r="CT40" s="262"/>
      <c r="CU40" s="262"/>
      <c r="CV40" s="263"/>
      <c r="CW40" s="296" t="s">
        <v>15</v>
      </c>
      <c r="CX40" s="297"/>
      <c r="CY40" s="297" t="s">
        <v>16</v>
      </c>
      <c r="CZ40" s="297"/>
      <c r="DA40" s="297" t="s">
        <v>17</v>
      </c>
      <c r="DB40" s="297"/>
      <c r="DC40" s="262" t="s">
        <v>18</v>
      </c>
      <c r="DD40" s="262"/>
      <c r="DE40" s="262"/>
      <c r="DF40" s="295"/>
      <c r="DG40" s="298" t="s">
        <v>15</v>
      </c>
      <c r="DH40" s="297"/>
      <c r="DI40" s="297" t="s">
        <v>16</v>
      </c>
      <c r="DJ40" s="297"/>
      <c r="DK40" s="297" t="s">
        <v>17</v>
      </c>
      <c r="DL40" s="297"/>
      <c r="DM40" s="262" t="s">
        <v>18</v>
      </c>
      <c r="DN40" s="262"/>
      <c r="DO40" s="262"/>
      <c r="DP40" s="295"/>
      <c r="DQ40" s="60"/>
      <c r="DR40" s="60"/>
      <c r="DS40" s="60"/>
      <c r="DT40" s="60"/>
      <c r="DU40" s="60"/>
      <c r="DV40" s="60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</row>
    <row r="41" spans="1:177" ht="7.5" customHeight="1" x14ac:dyDescent="0.15">
      <c r="A41" s="38"/>
      <c r="B41" s="39"/>
      <c r="C41" s="39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03" t="s">
        <v>19</v>
      </c>
      <c r="T41" s="304"/>
      <c r="U41" s="304"/>
      <c r="V41" s="304"/>
      <c r="W41" s="304"/>
      <c r="X41" s="304"/>
      <c r="Y41" s="304"/>
      <c r="Z41" s="304"/>
      <c r="AA41" s="304"/>
      <c r="AB41" s="304"/>
      <c r="AC41" s="304"/>
      <c r="AD41" s="304"/>
      <c r="AE41" s="304"/>
      <c r="AF41" s="304"/>
      <c r="AG41" s="304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5"/>
      <c r="AX41" s="36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9"/>
      <c r="BR41" s="39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0"/>
      <c r="CD41" s="60"/>
      <c r="CE41" s="301"/>
      <c r="CF41" s="262"/>
      <c r="CG41" s="262"/>
      <c r="CH41" s="262"/>
      <c r="CI41" s="262"/>
      <c r="CJ41" s="262"/>
      <c r="CK41" s="262"/>
      <c r="CL41" s="262"/>
      <c r="CM41" s="262"/>
      <c r="CN41" s="262"/>
      <c r="CO41" s="262"/>
      <c r="CP41" s="262"/>
      <c r="CQ41" s="262"/>
      <c r="CR41" s="262"/>
      <c r="CS41" s="262"/>
      <c r="CT41" s="262"/>
      <c r="CU41" s="262"/>
      <c r="CV41" s="263"/>
      <c r="CW41" s="296"/>
      <c r="CX41" s="297"/>
      <c r="CY41" s="297"/>
      <c r="CZ41" s="297"/>
      <c r="DA41" s="297"/>
      <c r="DB41" s="297"/>
      <c r="DC41" s="262"/>
      <c r="DD41" s="262"/>
      <c r="DE41" s="262"/>
      <c r="DF41" s="295"/>
      <c r="DG41" s="298"/>
      <c r="DH41" s="297"/>
      <c r="DI41" s="297"/>
      <c r="DJ41" s="297"/>
      <c r="DK41" s="297"/>
      <c r="DL41" s="297"/>
      <c r="DM41" s="262"/>
      <c r="DN41" s="262"/>
      <c r="DO41" s="262"/>
      <c r="DP41" s="295"/>
      <c r="DQ41" s="60"/>
      <c r="DR41" s="60"/>
      <c r="DS41" s="60"/>
      <c r="DT41" s="60"/>
      <c r="DU41" s="60"/>
      <c r="DV41" s="60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</row>
    <row r="42" spans="1:177" ht="12" customHeight="1" thickBot="1" x14ac:dyDescent="0.2">
      <c r="A42" s="38"/>
      <c r="B42" s="39"/>
      <c r="C42" s="39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06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07"/>
      <c r="AF42" s="307"/>
      <c r="AG42" s="307"/>
      <c r="AH42" s="307"/>
      <c r="AI42" s="307"/>
      <c r="AJ42" s="307"/>
      <c r="AK42" s="307"/>
      <c r="AL42" s="307"/>
      <c r="AM42" s="307"/>
      <c r="AN42" s="307"/>
      <c r="AO42" s="307"/>
      <c r="AP42" s="307"/>
      <c r="AQ42" s="307"/>
      <c r="AR42" s="307"/>
      <c r="AS42" s="307"/>
      <c r="AT42" s="307"/>
      <c r="AU42" s="307"/>
      <c r="AV42" s="307"/>
      <c r="AW42" s="308"/>
      <c r="AX42" s="39"/>
      <c r="AY42" s="39"/>
      <c r="AZ42" s="39"/>
      <c r="BA42" s="39"/>
      <c r="BB42" s="39"/>
      <c r="BC42" s="39"/>
      <c r="BD42" s="39"/>
      <c r="BE42" s="39"/>
      <c r="BF42" s="39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9"/>
      <c r="BR42" s="39"/>
      <c r="BS42" s="64"/>
      <c r="BT42" s="64"/>
      <c r="BU42" s="64"/>
      <c r="BV42" s="64"/>
      <c r="BW42" s="64"/>
      <c r="BX42" s="64"/>
      <c r="BY42" s="64"/>
      <c r="BZ42" s="64"/>
      <c r="CA42" s="64"/>
      <c r="CB42" s="64"/>
      <c r="CC42" s="60"/>
      <c r="CD42" s="60"/>
      <c r="CE42" s="261" t="s">
        <v>20</v>
      </c>
      <c r="CF42" s="253"/>
      <c r="CG42" s="253"/>
      <c r="CH42" s="253"/>
      <c r="CI42" s="288">
        <v>1330101</v>
      </c>
      <c r="CJ42" s="288"/>
      <c r="CK42" s="288"/>
      <c r="CL42" s="288"/>
      <c r="CM42" s="288"/>
      <c r="CN42" s="289"/>
      <c r="CO42" s="253" t="s">
        <v>21</v>
      </c>
      <c r="CP42" s="253"/>
      <c r="CQ42" s="288">
        <v>1450729</v>
      </c>
      <c r="CR42" s="288"/>
      <c r="CS42" s="288"/>
      <c r="CT42" s="288"/>
      <c r="CU42" s="288"/>
      <c r="CV42" s="290"/>
      <c r="CW42" s="261" t="str">
        <f>IF($CK$57&gt;=CI42,"○","×")</f>
        <v>○</v>
      </c>
      <c r="CX42" s="253"/>
      <c r="CY42" s="253" t="str">
        <f>IF($CK$57&lt;=CQ42,"○","×")</f>
        <v>×</v>
      </c>
      <c r="CZ42" s="253"/>
      <c r="DA42" s="253" t="str">
        <f>IF(CW42&lt;&gt;"○","",IF(CY42="○",1,""))</f>
        <v/>
      </c>
      <c r="DB42" s="253"/>
      <c r="DC42" s="253" t="str">
        <f>IF(DA42=1,1867+$AK$19,"****")</f>
        <v>****</v>
      </c>
      <c r="DD42" s="253"/>
      <c r="DE42" s="253"/>
      <c r="DF42" s="254"/>
      <c r="DG42" s="282" t="str">
        <f>IF($CW$57&gt;=CI42,"○","×")</f>
        <v>○</v>
      </c>
      <c r="DH42" s="253"/>
      <c r="DI42" s="253" t="str">
        <f>IF($CW$57&lt;=CQ42,"○","×")</f>
        <v>×</v>
      </c>
      <c r="DJ42" s="253"/>
      <c r="DK42" s="253" t="str">
        <f>IF(DG42&lt;&gt;"○","",IF(DI42="○",1,""))</f>
        <v/>
      </c>
      <c r="DL42" s="253"/>
      <c r="DM42" s="253" t="str">
        <f>IF(DK42=1,1867+$AK$21,"****")</f>
        <v>****</v>
      </c>
      <c r="DN42" s="253"/>
      <c r="DO42" s="253"/>
      <c r="DP42" s="254"/>
      <c r="DQ42" s="60"/>
      <c r="DR42" s="60"/>
      <c r="DS42" s="60"/>
      <c r="DT42" s="60"/>
      <c r="DU42" s="60"/>
      <c r="DV42" s="60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</row>
    <row r="43" spans="1:177" ht="7.5" customHeight="1" x14ac:dyDescent="0.15">
      <c r="A43" s="38"/>
      <c r="B43" s="39"/>
      <c r="C43" s="39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09" t="str">
        <f>IF($AF$16&gt;0,"　●勤続年数は切上げになっていますか？","")</f>
        <v/>
      </c>
      <c r="T43" s="310"/>
      <c r="U43" s="310"/>
      <c r="V43" s="310"/>
      <c r="W43" s="310"/>
      <c r="X43" s="310"/>
      <c r="Y43" s="310"/>
      <c r="Z43" s="310"/>
      <c r="AA43" s="310"/>
      <c r="AB43" s="310"/>
      <c r="AC43" s="310"/>
      <c r="AD43" s="310"/>
      <c r="AE43" s="310"/>
      <c r="AF43" s="310"/>
      <c r="AG43" s="310"/>
      <c r="AH43" s="310"/>
      <c r="AI43" s="310"/>
      <c r="AJ43" s="310"/>
      <c r="AK43" s="310"/>
      <c r="AL43" s="310"/>
      <c r="AM43" s="310"/>
      <c r="AN43" s="310"/>
      <c r="AO43" s="310"/>
      <c r="AP43" s="310"/>
      <c r="AQ43" s="310"/>
      <c r="AR43" s="310"/>
      <c r="AS43" s="310"/>
      <c r="AT43" s="310"/>
      <c r="AU43" s="310"/>
      <c r="AV43" s="310"/>
      <c r="AW43" s="311"/>
      <c r="AX43" s="39"/>
      <c r="AY43" s="39"/>
      <c r="AZ43" s="39"/>
      <c r="BA43" s="39"/>
      <c r="BB43" s="39"/>
      <c r="BC43" s="39"/>
      <c r="BD43" s="39"/>
      <c r="BE43" s="39"/>
      <c r="BF43" s="39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9"/>
      <c r="BR43" s="39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261"/>
      <c r="CF43" s="253"/>
      <c r="CG43" s="253"/>
      <c r="CH43" s="253"/>
      <c r="CI43" s="288"/>
      <c r="CJ43" s="288"/>
      <c r="CK43" s="288"/>
      <c r="CL43" s="288"/>
      <c r="CM43" s="288"/>
      <c r="CN43" s="289"/>
      <c r="CO43" s="253"/>
      <c r="CP43" s="253"/>
      <c r="CQ43" s="288"/>
      <c r="CR43" s="288"/>
      <c r="CS43" s="288"/>
      <c r="CT43" s="288"/>
      <c r="CU43" s="288"/>
      <c r="CV43" s="290"/>
      <c r="CW43" s="261"/>
      <c r="CX43" s="253"/>
      <c r="CY43" s="253"/>
      <c r="CZ43" s="253"/>
      <c r="DA43" s="253"/>
      <c r="DB43" s="253"/>
      <c r="DC43" s="253"/>
      <c r="DD43" s="253"/>
      <c r="DE43" s="253"/>
      <c r="DF43" s="254"/>
      <c r="DG43" s="282"/>
      <c r="DH43" s="253"/>
      <c r="DI43" s="253"/>
      <c r="DJ43" s="253"/>
      <c r="DK43" s="253"/>
      <c r="DL43" s="253"/>
      <c r="DM43" s="253"/>
      <c r="DN43" s="253"/>
      <c r="DO43" s="253"/>
      <c r="DP43" s="254"/>
      <c r="DQ43" s="60"/>
      <c r="DR43" s="60"/>
      <c r="DS43" s="60"/>
      <c r="DT43" s="60"/>
      <c r="DU43" s="60"/>
      <c r="DV43" s="60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</row>
    <row r="44" spans="1:177" ht="7.5" customHeight="1" x14ac:dyDescent="0.15">
      <c r="A44" s="38"/>
      <c r="B44" s="39"/>
      <c r="C44" s="39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09"/>
      <c r="T44" s="310"/>
      <c r="U44" s="310"/>
      <c r="V44" s="310"/>
      <c r="W44" s="310"/>
      <c r="X44" s="310"/>
      <c r="Y44" s="310"/>
      <c r="Z44" s="310"/>
      <c r="AA44" s="310"/>
      <c r="AB44" s="310"/>
      <c r="AC44" s="310"/>
      <c r="AD44" s="310"/>
      <c r="AE44" s="310"/>
      <c r="AF44" s="310"/>
      <c r="AG44" s="310"/>
      <c r="AH44" s="310"/>
      <c r="AI44" s="310"/>
      <c r="AJ44" s="310"/>
      <c r="AK44" s="310"/>
      <c r="AL44" s="310"/>
      <c r="AM44" s="310"/>
      <c r="AN44" s="310"/>
      <c r="AO44" s="310"/>
      <c r="AP44" s="310"/>
      <c r="AQ44" s="310"/>
      <c r="AR44" s="310"/>
      <c r="AS44" s="310"/>
      <c r="AT44" s="310"/>
      <c r="AU44" s="310"/>
      <c r="AV44" s="310"/>
      <c r="AW44" s="311"/>
      <c r="AX44" s="39"/>
      <c r="AY44" s="39"/>
      <c r="AZ44" s="39"/>
      <c r="BA44" s="39"/>
      <c r="BB44" s="39"/>
      <c r="BC44" s="39"/>
      <c r="BD44" s="39"/>
      <c r="BE44" s="39"/>
      <c r="BF44" s="39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9"/>
      <c r="BR44" s="39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261" t="s">
        <v>22</v>
      </c>
      <c r="CF44" s="253"/>
      <c r="CG44" s="253"/>
      <c r="CH44" s="253"/>
      <c r="CI44" s="288">
        <v>2010730</v>
      </c>
      <c r="CJ44" s="288"/>
      <c r="CK44" s="288"/>
      <c r="CL44" s="288"/>
      <c r="CM44" s="288"/>
      <c r="CN44" s="289"/>
      <c r="CO44" s="253" t="s">
        <v>23</v>
      </c>
      <c r="CP44" s="253"/>
      <c r="CQ44" s="288">
        <v>2151224</v>
      </c>
      <c r="CR44" s="288"/>
      <c r="CS44" s="288"/>
      <c r="CT44" s="288"/>
      <c r="CU44" s="288"/>
      <c r="CV44" s="290"/>
      <c r="CW44" s="261" t="str">
        <f>IF($CK$57&gt;=CI44,"○","×")</f>
        <v>○</v>
      </c>
      <c r="CX44" s="253"/>
      <c r="CY44" s="253" t="str">
        <f>IF($CK$57&lt;=CQ44,"○","×")</f>
        <v>×</v>
      </c>
      <c r="CZ44" s="253"/>
      <c r="DA44" s="253" t="str">
        <f>IF(CW44&lt;&gt;"○","",IF(CY44="○",1,""))</f>
        <v/>
      </c>
      <c r="DB44" s="253"/>
      <c r="DC44" s="253" t="str">
        <f>IF(DA44=1,1911+$AK$19,"****")</f>
        <v>****</v>
      </c>
      <c r="DD44" s="253"/>
      <c r="DE44" s="253"/>
      <c r="DF44" s="254"/>
      <c r="DG44" s="282" t="str">
        <f>IF($CW$57&gt;=CI44,"○","×")</f>
        <v>○</v>
      </c>
      <c r="DH44" s="253"/>
      <c r="DI44" s="253" t="str">
        <f>IF($CW$57&lt;=CQ44,"○","×")</f>
        <v>×</v>
      </c>
      <c r="DJ44" s="253"/>
      <c r="DK44" s="253" t="str">
        <f>IF(DG44&lt;&gt;"○","",IF(DI44="○",1,""))</f>
        <v/>
      </c>
      <c r="DL44" s="253"/>
      <c r="DM44" s="253" t="str">
        <f>IF(DK44=1,1911+$AK$21,"****")</f>
        <v>****</v>
      </c>
      <c r="DN44" s="253"/>
      <c r="DO44" s="253"/>
      <c r="DP44" s="254"/>
      <c r="DQ44" s="60"/>
      <c r="DR44" s="60"/>
      <c r="DS44" s="60"/>
      <c r="DT44" s="60"/>
      <c r="DU44" s="60"/>
      <c r="DV44" s="60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</row>
    <row r="45" spans="1:177" ht="7.5" customHeight="1" x14ac:dyDescent="0.15">
      <c r="A45" s="38"/>
      <c r="B45" s="39"/>
      <c r="C45" s="39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09"/>
      <c r="T45" s="310"/>
      <c r="U45" s="310"/>
      <c r="V45" s="310"/>
      <c r="W45" s="310"/>
      <c r="X45" s="310"/>
      <c r="Y45" s="310"/>
      <c r="Z45" s="310"/>
      <c r="AA45" s="310"/>
      <c r="AB45" s="310"/>
      <c r="AC45" s="310"/>
      <c r="AD45" s="310"/>
      <c r="AE45" s="310"/>
      <c r="AF45" s="310"/>
      <c r="AG45" s="310"/>
      <c r="AH45" s="310"/>
      <c r="AI45" s="310"/>
      <c r="AJ45" s="310"/>
      <c r="AK45" s="310"/>
      <c r="AL45" s="310"/>
      <c r="AM45" s="310"/>
      <c r="AN45" s="310"/>
      <c r="AO45" s="310"/>
      <c r="AP45" s="310"/>
      <c r="AQ45" s="310"/>
      <c r="AR45" s="310"/>
      <c r="AS45" s="310"/>
      <c r="AT45" s="310"/>
      <c r="AU45" s="310"/>
      <c r="AV45" s="310"/>
      <c r="AW45" s="311"/>
      <c r="AX45" s="39"/>
      <c r="AY45" s="39"/>
      <c r="AZ45" s="39"/>
      <c r="BA45" s="39"/>
      <c r="BB45" s="39"/>
      <c r="BC45" s="39"/>
      <c r="BD45" s="39"/>
      <c r="BE45" s="39"/>
      <c r="BF45" s="39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9"/>
      <c r="BR45" s="39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261"/>
      <c r="CF45" s="253"/>
      <c r="CG45" s="253"/>
      <c r="CH45" s="253"/>
      <c r="CI45" s="288"/>
      <c r="CJ45" s="288"/>
      <c r="CK45" s="288"/>
      <c r="CL45" s="288"/>
      <c r="CM45" s="288"/>
      <c r="CN45" s="289"/>
      <c r="CO45" s="253"/>
      <c r="CP45" s="253"/>
      <c r="CQ45" s="288"/>
      <c r="CR45" s="288"/>
      <c r="CS45" s="288"/>
      <c r="CT45" s="288"/>
      <c r="CU45" s="288"/>
      <c r="CV45" s="290"/>
      <c r="CW45" s="261"/>
      <c r="CX45" s="253"/>
      <c r="CY45" s="253"/>
      <c r="CZ45" s="253"/>
      <c r="DA45" s="253"/>
      <c r="DB45" s="253"/>
      <c r="DC45" s="253"/>
      <c r="DD45" s="253"/>
      <c r="DE45" s="253"/>
      <c r="DF45" s="254"/>
      <c r="DG45" s="282"/>
      <c r="DH45" s="253"/>
      <c r="DI45" s="253"/>
      <c r="DJ45" s="253"/>
      <c r="DK45" s="253"/>
      <c r="DL45" s="253"/>
      <c r="DM45" s="253"/>
      <c r="DN45" s="253"/>
      <c r="DO45" s="253"/>
      <c r="DP45" s="254"/>
      <c r="DQ45" s="60"/>
      <c r="DR45" s="60"/>
      <c r="DS45" s="60"/>
      <c r="DT45" s="60"/>
      <c r="DU45" s="60"/>
      <c r="DV45" s="60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</row>
    <row r="46" spans="1:177" ht="7.5" customHeight="1" x14ac:dyDescent="0.15">
      <c r="A46" s="38"/>
      <c r="B46" s="39"/>
      <c r="C46" s="39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285" t="str">
        <f>IF($AF$16&gt;0,"例）雇用期間が","")</f>
        <v/>
      </c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6"/>
      <c r="AE46" s="286"/>
      <c r="AF46" s="286"/>
      <c r="AG46" s="286"/>
      <c r="AH46" s="286"/>
      <c r="AI46" s="286"/>
      <c r="AJ46" s="286"/>
      <c r="AK46" s="286"/>
      <c r="AL46" s="286"/>
      <c r="AM46" s="286"/>
      <c r="AN46" s="286"/>
      <c r="AO46" s="286"/>
      <c r="AP46" s="286"/>
      <c r="AQ46" s="286"/>
      <c r="AR46" s="286"/>
      <c r="AS46" s="286"/>
      <c r="AT46" s="286"/>
      <c r="AU46" s="286"/>
      <c r="AV46" s="286"/>
      <c r="AW46" s="287"/>
      <c r="AX46" s="39"/>
      <c r="AY46" s="39"/>
      <c r="AZ46" s="39"/>
      <c r="BA46" s="39"/>
      <c r="BB46" s="39"/>
      <c r="BC46" s="39"/>
      <c r="BD46" s="39"/>
      <c r="BE46" s="39"/>
      <c r="BF46" s="39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9"/>
      <c r="BR46" s="39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261" t="s">
        <v>24</v>
      </c>
      <c r="CF46" s="253"/>
      <c r="CG46" s="253"/>
      <c r="CH46" s="253"/>
      <c r="CI46" s="288">
        <v>3011225</v>
      </c>
      <c r="CJ46" s="288"/>
      <c r="CK46" s="288"/>
      <c r="CL46" s="288"/>
      <c r="CM46" s="288"/>
      <c r="CN46" s="289"/>
      <c r="CO46" s="253" t="s">
        <v>25</v>
      </c>
      <c r="CP46" s="253"/>
      <c r="CQ46" s="288">
        <v>3640107</v>
      </c>
      <c r="CR46" s="288"/>
      <c r="CS46" s="288"/>
      <c r="CT46" s="288"/>
      <c r="CU46" s="288"/>
      <c r="CV46" s="290"/>
      <c r="CW46" s="261" t="str">
        <f>IF($CK$57&gt;=CI46,"○","×")</f>
        <v>○</v>
      </c>
      <c r="CX46" s="253"/>
      <c r="CY46" s="253" t="str">
        <f>IF($CK$57&lt;=CQ46,"○","×")</f>
        <v>×</v>
      </c>
      <c r="CZ46" s="253"/>
      <c r="DA46" s="253" t="str">
        <f>IF(CW46&lt;&gt;"○","",IF(CY46="○",1,""))</f>
        <v/>
      </c>
      <c r="DB46" s="253"/>
      <c r="DC46" s="253" t="str">
        <f>IF(DA46=1,1925+$AK$19,"****")</f>
        <v>****</v>
      </c>
      <c r="DD46" s="253"/>
      <c r="DE46" s="253"/>
      <c r="DF46" s="254"/>
      <c r="DG46" s="282" t="str">
        <f>IF($CW$57&gt;=CI46,"○","×")</f>
        <v>○</v>
      </c>
      <c r="DH46" s="253"/>
      <c r="DI46" s="253" t="str">
        <f>IF($CW$57&lt;=CQ46,"○","×")</f>
        <v>×</v>
      </c>
      <c r="DJ46" s="253"/>
      <c r="DK46" s="253" t="str">
        <f>IF(DG46&lt;&gt;"○","",IF(DI46="○",1,""))</f>
        <v/>
      </c>
      <c r="DL46" s="253"/>
      <c r="DM46" s="253" t="str">
        <f>IF(DK46=1,1925+$AK$21,"****")</f>
        <v>****</v>
      </c>
      <c r="DN46" s="253"/>
      <c r="DO46" s="253"/>
      <c r="DP46" s="254"/>
      <c r="DQ46" s="60"/>
      <c r="DR46" s="60"/>
      <c r="DS46" s="60"/>
      <c r="DT46" s="60"/>
      <c r="DU46" s="60"/>
      <c r="DV46" s="60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</row>
    <row r="47" spans="1:177" ht="7.5" customHeight="1" x14ac:dyDescent="0.15">
      <c r="A47" s="38"/>
      <c r="B47" s="39"/>
      <c r="C47" s="39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285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6"/>
      <c r="AE47" s="286"/>
      <c r="AF47" s="286"/>
      <c r="AG47" s="286"/>
      <c r="AH47" s="286"/>
      <c r="AI47" s="286"/>
      <c r="AJ47" s="286"/>
      <c r="AK47" s="286"/>
      <c r="AL47" s="286"/>
      <c r="AM47" s="286"/>
      <c r="AN47" s="286"/>
      <c r="AO47" s="286"/>
      <c r="AP47" s="286"/>
      <c r="AQ47" s="286"/>
      <c r="AR47" s="286"/>
      <c r="AS47" s="286"/>
      <c r="AT47" s="286"/>
      <c r="AU47" s="286"/>
      <c r="AV47" s="286"/>
      <c r="AW47" s="287"/>
      <c r="AX47" s="39"/>
      <c r="AY47" s="39"/>
      <c r="AZ47" s="39"/>
      <c r="BA47" s="39"/>
      <c r="BB47" s="39"/>
      <c r="BC47" s="39"/>
      <c r="BD47" s="39"/>
      <c r="BE47" s="39"/>
      <c r="BF47" s="39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9"/>
      <c r="BR47" s="39"/>
      <c r="BS47" s="61"/>
      <c r="BT47" s="61"/>
      <c r="BU47" s="61"/>
      <c r="BV47" s="61"/>
      <c r="BW47" s="61"/>
      <c r="BX47" s="60"/>
      <c r="BY47" s="60"/>
      <c r="BZ47" s="60"/>
      <c r="CA47" s="60"/>
      <c r="CB47" s="60"/>
      <c r="CC47" s="60"/>
      <c r="CD47" s="60"/>
      <c r="CE47" s="261"/>
      <c r="CF47" s="253"/>
      <c r="CG47" s="253"/>
      <c r="CH47" s="253"/>
      <c r="CI47" s="288"/>
      <c r="CJ47" s="288"/>
      <c r="CK47" s="288"/>
      <c r="CL47" s="288"/>
      <c r="CM47" s="288"/>
      <c r="CN47" s="289"/>
      <c r="CO47" s="253"/>
      <c r="CP47" s="253"/>
      <c r="CQ47" s="288"/>
      <c r="CR47" s="288"/>
      <c r="CS47" s="288"/>
      <c r="CT47" s="288"/>
      <c r="CU47" s="288"/>
      <c r="CV47" s="290"/>
      <c r="CW47" s="261"/>
      <c r="CX47" s="253"/>
      <c r="CY47" s="253"/>
      <c r="CZ47" s="253"/>
      <c r="DA47" s="253"/>
      <c r="DB47" s="253"/>
      <c r="DC47" s="253"/>
      <c r="DD47" s="253"/>
      <c r="DE47" s="253"/>
      <c r="DF47" s="254"/>
      <c r="DG47" s="282"/>
      <c r="DH47" s="253"/>
      <c r="DI47" s="253"/>
      <c r="DJ47" s="253"/>
      <c r="DK47" s="253"/>
      <c r="DL47" s="253"/>
      <c r="DM47" s="253"/>
      <c r="DN47" s="253"/>
      <c r="DO47" s="253"/>
      <c r="DP47" s="254"/>
      <c r="DQ47" s="60"/>
      <c r="DR47" s="60"/>
      <c r="DS47" s="60"/>
      <c r="DT47" s="60"/>
      <c r="DU47" s="60"/>
      <c r="DV47" s="60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</row>
    <row r="48" spans="1:177" ht="7.5" customHeight="1" x14ac:dyDescent="0.15">
      <c r="A48" s="38"/>
      <c r="B48" s="39"/>
      <c r="C48" s="39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285" t="str">
        <f>IF($AF$16&gt;0,"     平成２７年４月１日～平成３０年３月３１日","")</f>
        <v/>
      </c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6"/>
      <c r="AE48" s="286"/>
      <c r="AF48" s="286"/>
      <c r="AG48" s="286"/>
      <c r="AH48" s="286"/>
      <c r="AI48" s="286"/>
      <c r="AJ48" s="286"/>
      <c r="AK48" s="286"/>
      <c r="AL48" s="286"/>
      <c r="AM48" s="286"/>
      <c r="AN48" s="286"/>
      <c r="AO48" s="286"/>
      <c r="AP48" s="286"/>
      <c r="AQ48" s="286"/>
      <c r="AR48" s="286"/>
      <c r="AS48" s="286"/>
      <c r="AT48" s="286"/>
      <c r="AU48" s="286"/>
      <c r="AV48" s="286"/>
      <c r="AW48" s="287"/>
      <c r="AX48" s="39"/>
      <c r="AY48" s="39"/>
      <c r="AZ48" s="39"/>
      <c r="BA48" s="39"/>
      <c r="BB48" s="39"/>
      <c r="BC48" s="39"/>
      <c r="BD48" s="39"/>
      <c r="BE48" s="39"/>
      <c r="BF48" s="39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9"/>
      <c r="BR48" s="39"/>
      <c r="BS48" s="61"/>
      <c r="BT48" s="61"/>
      <c r="BU48" s="61"/>
      <c r="BV48" s="61"/>
      <c r="BW48" s="61"/>
      <c r="BX48" s="60"/>
      <c r="BY48" s="60"/>
      <c r="BZ48" s="60"/>
      <c r="CA48" s="60"/>
      <c r="CB48" s="60"/>
      <c r="CC48" s="60"/>
      <c r="CD48" s="60"/>
      <c r="CE48" s="261" t="s">
        <v>26</v>
      </c>
      <c r="CF48" s="253"/>
      <c r="CG48" s="253"/>
      <c r="CH48" s="253"/>
      <c r="CI48" s="288">
        <v>4010108</v>
      </c>
      <c r="CJ48" s="288"/>
      <c r="CK48" s="288"/>
      <c r="CL48" s="288"/>
      <c r="CM48" s="288"/>
      <c r="CN48" s="289"/>
      <c r="CO48" s="253" t="s">
        <v>23</v>
      </c>
      <c r="CP48" s="253"/>
      <c r="CQ48" s="288">
        <v>4310430</v>
      </c>
      <c r="CR48" s="288"/>
      <c r="CS48" s="288"/>
      <c r="CT48" s="288"/>
      <c r="CU48" s="288"/>
      <c r="CV48" s="290"/>
      <c r="CW48" s="261" t="str">
        <f>IF($CK$57&gt;=CI48,"○","×")</f>
        <v>○</v>
      </c>
      <c r="CX48" s="253"/>
      <c r="CY48" s="253" t="str">
        <f>IF($CK$57&lt;=CQ48,"○","×")</f>
        <v>○</v>
      </c>
      <c r="CZ48" s="253"/>
      <c r="DA48" s="253">
        <f>IF(CW48&lt;&gt;"○","",IF(CY48="○",1,""))</f>
        <v>1</v>
      </c>
      <c r="DB48" s="253"/>
      <c r="DC48" s="253">
        <f>IF(DA48=1,1988+$AK$19,"****")</f>
        <v>2013</v>
      </c>
      <c r="DD48" s="253"/>
      <c r="DE48" s="253"/>
      <c r="DF48" s="254"/>
      <c r="DG48" s="282" t="str">
        <f>IF($CW$57&gt;=CI48,"○","×")</f>
        <v>○</v>
      </c>
      <c r="DH48" s="253"/>
      <c r="DI48" s="253" t="str">
        <f>IF($CW$57&lt;=CQ48,"○","×")</f>
        <v>×</v>
      </c>
      <c r="DJ48" s="253"/>
      <c r="DK48" s="253" t="str">
        <f>IF(DG48&lt;&gt;"○","",IF(DI48="○",1,""))</f>
        <v/>
      </c>
      <c r="DL48" s="253"/>
      <c r="DM48" s="253" t="str">
        <f>IF(DK48=1,1988+$AK$21,"****")</f>
        <v>****</v>
      </c>
      <c r="DN48" s="253"/>
      <c r="DO48" s="253"/>
      <c r="DP48" s="254"/>
      <c r="DQ48" s="60"/>
      <c r="DR48" s="60"/>
      <c r="DS48" s="60"/>
      <c r="DT48" s="60"/>
      <c r="DU48" s="60"/>
      <c r="DV48" s="60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</row>
    <row r="49" spans="1:177" ht="6.75" customHeight="1" x14ac:dyDescent="0.45">
      <c r="A49" s="38"/>
      <c r="B49" s="39"/>
      <c r="C49" s="39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285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6"/>
      <c r="AE49" s="286"/>
      <c r="AF49" s="286"/>
      <c r="AG49" s="286"/>
      <c r="AH49" s="286"/>
      <c r="AI49" s="286"/>
      <c r="AJ49" s="286"/>
      <c r="AK49" s="286"/>
      <c r="AL49" s="286"/>
      <c r="AM49" s="286"/>
      <c r="AN49" s="286"/>
      <c r="AO49" s="286"/>
      <c r="AP49" s="286"/>
      <c r="AQ49" s="286"/>
      <c r="AR49" s="286"/>
      <c r="AS49" s="286"/>
      <c r="AT49" s="286"/>
      <c r="AU49" s="286"/>
      <c r="AV49" s="286"/>
      <c r="AW49" s="287"/>
      <c r="AX49" s="39"/>
      <c r="AY49" s="39"/>
      <c r="AZ49" s="39"/>
      <c r="BA49" s="39"/>
      <c r="BB49" s="39"/>
      <c r="BC49" s="39"/>
      <c r="BD49" s="39"/>
      <c r="BE49" s="39"/>
      <c r="BF49" s="39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9"/>
      <c r="BR49" s="39"/>
      <c r="BS49" s="61"/>
      <c r="BT49" s="61"/>
      <c r="BU49" s="61"/>
      <c r="BV49" s="61"/>
      <c r="BW49" s="61"/>
      <c r="BX49" s="60"/>
      <c r="BY49" s="60"/>
      <c r="BZ49" s="60"/>
      <c r="CA49" s="60"/>
      <c r="CB49" s="60"/>
      <c r="CC49" s="60"/>
      <c r="CD49" s="60"/>
      <c r="CE49" s="261"/>
      <c r="CF49" s="253"/>
      <c r="CG49" s="253"/>
      <c r="CH49" s="253"/>
      <c r="CI49" s="288"/>
      <c r="CJ49" s="288"/>
      <c r="CK49" s="288"/>
      <c r="CL49" s="288"/>
      <c r="CM49" s="288"/>
      <c r="CN49" s="289"/>
      <c r="CO49" s="253"/>
      <c r="CP49" s="253"/>
      <c r="CQ49" s="288"/>
      <c r="CR49" s="288"/>
      <c r="CS49" s="288"/>
      <c r="CT49" s="288"/>
      <c r="CU49" s="288"/>
      <c r="CV49" s="290"/>
      <c r="CW49" s="261"/>
      <c r="CX49" s="253"/>
      <c r="CY49" s="253"/>
      <c r="CZ49" s="253"/>
      <c r="DA49" s="253"/>
      <c r="DB49" s="253"/>
      <c r="DC49" s="253"/>
      <c r="DD49" s="253"/>
      <c r="DE49" s="253"/>
      <c r="DF49" s="254"/>
      <c r="DG49" s="282"/>
      <c r="DH49" s="253"/>
      <c r="DI49" s="253"/>
      <c r="DJ49" s="253"/>
      <c r="DK49" s="253"/>
      <c r="DL49" s="253"/>
      <c r="DM49" s="253"/>
      <c r="DN49" s="253"/>
      <c r="DO49" s="253"/>
      <c r="DP49" s="254"/>
      <c r="DQ49" s="60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3"/>
      <c r="FL49" s="61"/>
      <c r="FM49" s="61"/>
      <c r="FN49" s="61"/>
      <c r="FO49" s="61"/>
      <c r="FP49" s="61"/>
      <c r="FQ49" s="61"/>
      <c r="FR49" s="61"/>
      <c r="FS49" s="61"/>
      <c r="FT49" s="61"/>
      <c r="FU49" s="61"/>
    </row>
    <row r="50" spans="1:177" ht="14.25" customHeight="1" x14ac:dyDescent="0.45">
      <c r="A50" s="38"/>
      <c r="B50" s="39"/>
      <c r="C50" s="39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86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8"/>
      <c r="AX50" s="39"/>
      <c r="AY50" s="39"/>
      <c r="AZ50" s="39"/>
      <c r="BA50" s="39"/>
      <c r="BB50" s="39"/>
      <c r="BC50" s="39"/>
      <c r="BD50" s="39"/>
      <c r="BE50" s="39"/>
      <c r="BF50" s="39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9"/>
      <c r="BR50" s="39"/>
      <c r="BS50" s="61"/>
      <c r="BT50" s="61"/>
      <c r="BU50" s="61"/>
      <c r="BV50" s="61"/>
      <c r="BW50" s="61"/>
      <c r="BX50" s="60"/>
      <c r="BY50" s="60"/>
      <c r="BZ50" s="60"/>
      <c r="CA50" s="60"/>
      <c r="CB50" s="60"/>
      <c r="CC50" s="60"/>
      <c r="CD50" s="60"/>
      <c r="CE50" s="280" t="s">
        <v>67</v>
      </c>
      <c r="CF50" s="281"/>
      <c r="CG50" s="281"/>
      <c r="CH50" s="282"/>
      <c r="CI50" s="283">
        <v>5010501</v>
      </c>
      <c r="CJ50" s="281"/>
      <c r="CK50" s="281"/>
      <c r="CL50" s="281"/>
      <c r="CM50" s="281"/>
      <c r="CN50" s="282"/>
      <c r="CO50" s="283" t="s">
        <v>66</v>
      </c>
      <c r="CP50" s="282"/>
      <c r="CQ50" s="283">
        <v>9999999</v>
      </c>
      <c r="CR50" s="281"/>
      <c r="CS50" s="281"/>
      <c r="CT50" s="281"/>
      <c r="CU50" s="281"/>
      <c r="CV50" s="284"/>
      <c r="CW50" s="280" t="str">
        <f>IF($CK$57&gt;=CI50,"○","×")</f>
        <v>×</v>
      </c>
      <c r="CX50" s="282"/>
      <c r="CY50" s="283" t="str">
        <f>IF($CK$57&lt;=CQ50,"○","×")</f>
        <v>○</v>
      </c>
      <c r="CZ50" s="282"/>
      <c r="DA50" s="283" t="str">
        <f>IF(CW50&lt;&gt;"○","",IF(CY50="○",1,""))</f>
        <v/>
      </c>
      <c r="DB50" s="282"/>
      <c r="DC50" s="283" t="str">
        <f>IF(DA50=1,2018+$AK$19,"****")</f>
        <v>****</v>
      </c>
      <c r="DD50" s="281"/>
      <c r="DE50" s="281"/>
      <c r="DF50" s="284"/>
      <c r="DG50" s="280" t="str">
        <f>IF($CW$57&gt;=CI50,"○","×")</f>
        <v>○</v>
      </c>
      <c r="DH50" s="282"/>
      <c r="DI50" s="283" t="str">
        <f>IF($CW$57&lt;=CQ50,"○","×")</f>
        <v>○</v>
      </c>
      <c r="DJ50" s="282"/>
      <c r="DK50" s="283">
        <f>IF(DG50&lt;&gt;"○","",IF(DI50="○",1,""))</f>
        <v>1</v>
      </c>
      <c r="DL50" s="282"/>
      <c r="DM50" s="283">
        <f>IF(DK50=1,2018+$AK$21,"****")</f>
        <v>2048</v>
      </c>
      <c r="DN50" s="281"/>
      <c r="DO50" s="281"/>
      <c r="DP50" s="284"/>
      <c r="DQ50" s="60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3"/>
      <c r="FL50" s="61"/>
      <c r="FM50" s="61"/>
      <c r="FN50" s="61"/>
      <c r="FO50" s="61"/>
      <c r="FP50" s="61"/>
      <c r="FQ50" s="61"/>
      <c r="FR50" s="61"/>
      <c r="FS50" s="61"/>
      <c r="FT50" s="61"/>
      <c r="FU50" s="61"/>
    </row>
    <row r="51" spans="1:177" ht="7.5" customHeight="1" x14ac:dyDescent="0.45">
      <c r="A51" s="38"/>
      <c r="B51" s="39"/>
      <c r="C51" s="39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255" t="str">
        <f>IF($AF$16&gt;0,"     平成２７年４月１日～平成３０年４月１日　　　
　　　　　　　　　　　　　　　　　なら３年となります。","")</f>
        <v/>
      </c>
      <c r="T51" s="256"/>
      <c r="U51" s="256"/>
      <c r="V51" s="256"/>
      <c r="W51" s="256"/>
      <c r="X51" s="256"/>
      <c r="Y51" s="256"/>
      <c r="Z51" s="256"/>
      <c r="AA51" s="256"/>
      <c r="AB51" s="256"/>
      <c r="AC51" s="256"/>
      <c r="AD51" s="256"/>
      <c r="AE51" s="256"/>
      <c r="AF51" s="256"/>
      <c r="AG51" s="256"/>
      <c r="AH51" s="256"/>
      <c r="AI51" s="256"/>
      <c r="AJ51" s="256"/>
      <c r="AK51" s="256"/>
      <c r="AL51" s="256"/>
      <c r="AM51" s="256"/>
      <c r="AN51" s="256"/>
      <c r="AO51" s="256"/>
      <c r="AP51" s="256"/>
      <c r="AQ51" s="256"/>
      <c r="AR51" s="256"/>
      <c r="AS51" s="256"/>
      <c r="AT51" s="256"/>
      <c r="AU51" s="256"/>
      <c r="AV51" s="256"/>
      <c r="AW51" s="257"/>
      <c r="AX51" s="39"/>
      <c r="AY51" s="39"/>
      <c r="AZ51" s="39"/>
      <c r="BA51" s="39"/>
      <c r="BB51" s="39"/>
      <c r="BC51" s="39"/>
      <c r="BD51" s="39"/>
      <c r="BE51" s="39"/>
      <c r="BF51" s="39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9"/>
      <c r="BR51" s="39"/>
      <c r="BS51" s="61"/>
      <c r="BT51" s="61"/>
      <c r="BU51" s="61"/>
      <c r="BV51" s="61"/>
      <c r="BW51" s="61"/>
      <c r="BX51" s="60"/>
      <c r="BY51" s="60"/>
      <c r="BZ51" s="60"/>
      <c r="CA51" s="60"/>
      <c r="CB51" s="60"/>
      <c r="CC51" s="60"/>
      <c r="CD51" s="60"/>
      <c r="CE51" s="261" t="s">
        <v>27</v>
      </c>
      <c r="CF51" s="253"/>
      <c r="CG51" s="253"/>
      <c r="CH51" s="253"/>
      <c r="CI51" s="262"/>
      <c r="CJ51" s="262"/>
      <c r="CK51" s="262"/>
      <c r="CL51" s="262"/>
      <c r="CM51" s="262"/>
      <c r="CN51" s="262"/>
      <c r="CO51" s="262"/>
      <c r="CP51" s="262"/>
      <c r="CQ51" s="262"/>
      <c r="CR51" s="262"/>
      <c r="CS51" s="262"/>
      <c r="CT51" s="262"/>
      <c r="CU51" s="262"/>
      <c r="CV51" s="263"/>
      <c r="CW51" s="268"/>
      <c r="CX51" s="269"/>
      <c r="CY51" s="269"/>
      <c r="CZ51" s="269"/>
      <c r="DA51" s="269"/>
      <c r="DB51" s="269"/>
      <c r="DC51" s="253">
        <f>IF(SUM(DC42:DC50)&gt;0,SUM(DC42:DC50),"****")</f>
        <v>2013</v>
      </c>
      <c r="DD51" s="253"/>
      <c r="DE51" s="253"/>
      <c r="DF51" s="272"/>
      <c r="DG51" s="274"/>
      <c r="DH51" s="269"/>
      <c r="DI51" s="269"/>
      <c r="DJ51" s="269"/>
      <c r="DK51" s="269"/>
      <c r="DL51" s="269"/>
      <c r="DM51" s="253">
        <f>IF(SUM(DM42:DM50)&gt;0,SUM(DM42:DM50),"****")</f>
        <v>2048</v>
      </c>
      <c r="DN51" s="253"/>
      <c r="DO51" s="253"/>
      <c r="DP51" s="272"/>
      <c r="DQ51" s="60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3"/>
      <c r="FL51" s="61"/>
      <c r="FM51" s="61"/>
      <c r="FN51" s="61"/>
      <c r="FO51" s="61"/>
      <c r="FP51" s="61"/>
      <c r="FQ51" s="61"/>
      <c r="FR51" s="61"/>
      <c r="FS51" s="61"/>
      <c r="FT51" s="61"/>
      <c r="FU51" s="61"/>
    </row>
    <row r="52" spans="1:177" ht="7.5" customHeight="1" thickBot="1" x14ac:dyDescent="0.5">
      <c r="A52" s="38"/>
      <c r="B52" s="39"/>
      <c r="C52" s="39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255"/>
      <c r="T52" s="256"/>
      <c r="U52" s="256"/>
      <c r="V52" s="256"/>
      <c r="W52" s="256"/>
      <c r="X52" s="256"/>
      <c r="Y52" s="256"/>
      <c r="Z52" s="256"/>
      <c r="AA52" s="256"/>
      <c r="AB52" s="256"/>
      <c r="AC52" s="256"/>
      <c r="AD52" s="256"/>
      <c r="AE52" s="256"/>
      <c r="AF52" s="256"/>
      <c r="AG52" s="256"/>
      <c r="AH52" s="256"/>
      <c r="AI52" s="256"/>
      <c r="AJ52" s="256"/>
      <c r="AK52" s="256"/>
      <c r="AL52" s="256"/>
      <c r="AM52" s="256"/>
      <c r="AN52" s="256"/>
      <c r="AO52" s="256"/>
      <c r="AP52" s="256"/>
      <c r="AQ52" s="256"/>
      <c r="AR52" s="256"/>
      <c r="AS52" s="256"/>
      <c r="AT52" s="256"/>
      <c r="AU52" s="256"/>
      <c r="AV52" s="256"/>
      <c r="AW52" s="257"/>
      <c r="AX52" s="39"/>
      <c r="AY52" s="39"/>
      <c r="AZ52" s="39"/>
      <c r="BA52" s="39"/>
      <c r="BB52" s="39"/>
      <c r="BC52" s="39"/>
      <c r="BD52" s="39"/>
      <c r="BE52" s="39"/>
      <c r="BF52" s="39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9"/>
      <c r="BR52" s="39"/>
      <c r="BS52" s="61"/>
      <c r="BT52" s="61"/>
      <c r="BU52" s="61"/>
      <c r="BV52" s="61"/>
      <c r="BW52" s="61"/>
      <c r="BX52" s="60"/>
      <c r="BY52" s="60"/>
      <c r="BZ52" s="60"/>
      <c r="CA52" s="60"/>
      <c r="CB52" s="60"/>
      <c r="CC52" s="60"/>
      <c r="CD52" s="60"/>
      <c r="CE52" s="264"/>
      <c r="CF52" s="265"/>
      <c r="CG52" s="265"/>
      <c r="CH52" s="265"/>
      <c r="CI52" s="266"/>
      <c r="CJ52" s="266"/>
      <c r="CK52" s="266"/>
      <c r="CL52" s="266"/>
      <c r="CM52" s="266"/>
      <c r="CN52" s="266"/>
      <c r="CO52" s="266"/>
      <c r="CP52" s="266"/>
      <c r="CQ52" s="266"/>
      <c r="CR52" s="266"/>
      <c r="CS52" s="266"/>
      <c r="CT52" s="266"/>
      <c r="CU52" s="266"/>
      <c r="CV52" s="267"/>
      <c r="CW52" s="270"/>
      <c r="CX52" s="271"/>
      <c r="CY52" s="271"/>
      <c r="CZ52" s="271"/>
      <c r="DA52" s="271"/>
      <c r="DB52" s="271"/>
      <c r="DC52" s="265"/>
      <c r="DD52" s="265"/>
      <c r="DE52" s="265"/>
      <c r="DF52" s="273"/>
      <c r="DG52" s="275"/>
      <c r="DH52" s="271"/>
      <c r="DI52" s="271"/>
      <c r="DJ52" s="271"/>
      <c r="DK52" s="271"/>
      <c r="DL52" s="271"/>
      <c r="DM52" s="265"/>
      <c r="DN52" s="265"/>
      <c r="DO52" s="265"/>
      <c r="DP52" s="273"/>
      <c r="DQ52" s="60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3"/>
      <c r="FL52" s="61"/>
      <c r="FM52" s="61"/>
      <c r="FN52" s="61"/>
      <c r="FO52" s="61"/>
      <c r="FP52" s="61"/>
      <c r="FQ52" s="61"/>
      <c r="FR52" s="61"/>
      <c r="FS52" s="61"/>
      <c r="FT52" s="61"/>
      <c r="FU52" s="61"/>
    </row>
    <row r="53" spans="1:177" ht="7.5" customHeight="1" x14ac:dyDescent="0.45">
      <c r="A53" s="38"/>
      <c r="B53" s="39"/>
      <c r="C53" s="39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255"/>
      <c r="T53" s="256"/>
      <c r="U53" s="256"/>
      <c r="V53" s="256"/>
      <c r="W53" s="256"/>
      <c r="X53" s="256"/>
      <c r="Y53" s="256"/>
      <c r="Z53" s="256"/>
      <c r="AA53" s="256"/>
      <c r="AB53" s="256"/>
      <c r="AC53" s="256"/>
      <c r="AD53" s="256"/>
      <c r="AE53" s="256"/>
      <c r="AF53" s="256"/>
      <c r="AG53" s="256"/>
      <c r="AH53" s="256"/>
      <c r="AI53" s="256"/>
      <c r="AJ53" s="256"/>
      <c r="AK53" s="256"/>
      <c r="AL53" s="256"/>
      <c r="AM53" s="256"/>
      <c r="AN53" s="256"/>
      <c r="AO53" s="256"/>
      <c r="AP53" s="256"/>
      <c r="AQ53" s="256"/>
      <c r="AR53" s="256"/>
      <c r="AS53" s="256"/>
      <c r="AT53" s="256"/>
      <c r="AU53" s="256"/>
      <c r="AV53" s="256"/>
      <c r="AW53" s="257"/>
      <c r="AX53" s="39"/>
      <c r="AY53" s="39"/>
      <c r="AZ53" s="39"/>
      <c r="BA53" s="39"/>
      <c r="BB53" s="39"/>
      <c r="BC53" s="39"/>
      <c r="BD53" s="39"/>
      <c r="BE53" s="39"/>
      <c r="BF53" s="39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9"/>
      <c r="BR53" s="39"/>
      <c r="BS53" s="61"/>
      <c r="BT53" s="61"/>
      <c r="BU53" s="61"/>
      <c r="BV53" s="61"/>
      <c r="BW53" s="61"/>
      <c r="BX53" s="60"/>
      <c r="BY53" s="60"/>
      <c r="BZ53" s="60"/>
      <c r="CA53" s="60"/>
      <c r="CB53" s="60"/>
      <c r="CC53" s="60"/>
      <c r="CD53" s="60"/>
      <c r="CE53" s="60"/>
      <c r="CF53" s="60"/>
      <c r="CG53" s="60"/>
      <c r="CH53" s="60"/>
      <c r="CI53" s="60"/>
      <c r="CJ53" s="60"/>
      <c r="CK53" s="60"/>
      <c r="CL53" s="60"/>
      <c r="CM53" s="60"/>
      <c r="CN53" s="60"/>
      <c r="CO53" s="60"/>
      <c r="CP53" s="60"/>
      <c r="CQ53" s="60"/>
      <c r="CR53" s="60"/>
      <c r="CS53" s="60"/>
      <c r="CT53" s="60"/>
      <c r="CU53" s="60"/>
      <c r="CV53" s="60"/>
      <c r="CW53" s="60"/>
      <c r="CX53" s="60"/>
      <c r="CY53" s="60"/>
      <c r="CZ53" s="60"/>
      <c r="DA53" s="60"/>
      <c r="DB53" s="60"/>
      <c r="DC53" s="60"/>
      <c r="DD53" s="60"/>
      <c r="DE53" s="60"/>
      <c r="DF53" s="60"/>
      <c r="DG53" s="60"/>
      <c r="DH53" s="60"/>
      <c r="DI53" s="60"/>
      <c r="DJ53" s="60"/>
      <c r="DK53" s="60"/>
      <c r="DL53" s="60"/>
      <c r="DM53" s="60"/>
      <c r="DN53" s="60"/>
      <c r="DO53" s="60"/>
      <c r="DP53" s="60"/>
      <c r="DQ53" s="60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3"/>
      <c r="FL53" s="61"/>
      <c r="FM53" s="61"/>
      <c r="FN53" s="61"/>
      <c r="FO53" s="61"/>
      <c r="FP53" s="61"/>
      <c r="FQ53" s="61"/>
      <c r="FR53" s="61"/>
      <c r="FS53" s="61"/>
      <c r="FT53" s="61"/>
      <c r="FU53" s="61"/>
    </row>
    <row r="54" spans="1:177" ht="7.5" customHeight="1" thickBot="1" x14ac:dyDescent="0.5">
      <c r="A54" s="38"/>
      <c r="B54" s="39"/>
      <c r="C54" s="39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255"/>
      <c r="T54" s="256"/>
      <c r="U54" s="256"/>
      <c r="V54" s="256"/>
      <c r="W54" s="256"/>
      <c r="X54" s="256"/>
      <c r="Y54" s="256"/>
      <c r="Z54" s="256"/>
      <c r="AA54" s="256"/>
      <c r="AB54" s="256"/>
      <c r="AC54" s="256"/>
      <c r="AD54" s="256"/>
      <c r="AE54" s="256"/>
      <c r="AF54" s="256"/>
      <c r="AG54" s="256"/>
      <c r="AH54" s="256"/>
      <c r="AI54" s="256"/>
      <c r="AJ54" s="256"/>
      <c r="AK54" s="256"/>
      <c r="AL54" s="256"/>
      <c r="AM54" s="256"/>
      <c r="AN54" s="256"/>
      <c r="AO54" s="256"/>
      <c r="AP54" s="256"/>
      <c r="AQ54" s="256"/>
      <c r="AR54" s="256"/>
      <c r="AS54" s="256"/>
      <c r="AT54" s="256"/>
      <c r="AU54" s="256"/>
      <c r="AV54" s="256"/>
      <c r="AW54" s="257"/>
      <c r="AX54" s="39"/>
      <c r="AY54" s="39"/>
      <c r="AZ54" s="39"/>
      <c r="BA54" s="39"/>
      <c r="BB54" s="39"/>
      <c r="BC54" s="39"/>
      <c r="BD54" s="39"/>
      <c r="BE54" s="39"/>
      <c r="BF54" s="39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9"/>
      <c r="BR54" s="39"/>
      <c r="BS54" s="61"/>
      <c r="BT54" s="61"/>
      <c r="BU54" s="61"/>
      <c r="BV54" s="61"/>
      <c r="BW54" s="61"/>
      <c r="BX54" s="60"/>
      <c r="BY54" s="60"/>
      <c r="BZ54" s="60"/>
      <c r="CA54" s="60"/>
      <c r="CB54" s="60"/>
      <c r="CC54" s="60"/>
      <c r="CD54" s="60"/>
      <c r="CE54" s="60"/>
      <c r="CF54" s="60"/>
      <c r="CG54" s="60"/>
      <c r="CH54" s="60"/>
      <c r="CI54" s="60"/>
      <c r="CJ54" s="60"/>
      <c r="CK54" s="60"/>
      <c r="CL54" s="60"/>
      <c r="CM54" s="60"/>
      <c r="CN54" s="60"/>
      <c r="CO54" s="60"/>
      <c r="CP54" s="60"/>
      <c r="CQ54" s="60"/>
      <c r="CR54" s="60"/>
      <c r="CS54" s="60"/>
      <c r="CT54" s="60"/>
      <c r="CU54" s="60"/>
      <c r="CV54" s="60"/>
      <c r="CW54" s="60"/>
      <c r="CX54" s="60"/>
      <c r="CY54" s="60"/>
      <c r="CZ54" s="60"/>
      <c r="DA54" s="60"/>
      <c r="DB54" s="60"/>
      <c r="DC54" s="60"/>
      <c r="DD54" s="60"/>
      <c r="DE54" s="60"/>
      <c r="DF54" s="60"/>
      <c r="DG54" s="60"/>
      <c r="DH54" s="60"/>
      <c r="DI54" s="60"/>
      <c r="DJ54" s="60"/>
      <c r="DK54" s="60"/>
      <c r="DL54" s="60"/>
      <c r="DM54" s="60"/>
      <c r="DN54" s="60"/>
      <c r="DO54" s="60"/>
      <c r="DP54" s="60"/>
      <c r="DQ54" s="60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3"/>
      <c r="FL54" s="61"/>
      <c r="FM54" s="61"/>
      <c r="FN54" s="61"/>
      <c r="FO54" s="61"/>
      <c r="FP54" s="61"/>
      <c r="FQ54" s="61"/>
      <c r="FR54" s="61"/>
      <c r="FS54" s="61"/>
      <c r="FT54" s="61"/>
      <c r="FU54" s="61"/>
    </row>
    <row r="55" spans="1:177" ht="7.5" customHeight="1" thickBot="1" x14ac:dyDescent="0.5">
      <c r="A55" s="38"/>
      <c r="B55" s="39"/>
      <c r="C55" s="39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258"/>
      <c r="T55" s="259"/>
      <c r="U55" s="259"/>
      <c r="V55" s="259"/>
      <c r="W55" s="259"/>
      <c r="X55" s="259"/>
      <c r="Y55" s="259"/>
      <c r="Z55" s="259"/>
      <c r="AA55" s="259"/>
      <c r="AB55" s="259"/>
      <c r="AC55" s="259"/>
      <c r="AD55" s="259"/>
      <c r="AE55" s="259"/>
      <c r="AF55" s="259"/>
      <c r="AG55" s="259"/>
      <c r="AH55" s="259"/>
      <c r="AI55" s="259"/>
      <c r="AJ55" s="259"/>
      <c r="AK55" s="259"/>
      <c r="AL55" s="259"/>
      <c r="AM55" s="259"/>
      <c r="AN55" s="259"/>
      <c r="AO55" s="259"/>
      <c r="AP55" s="259"/>
      <c r="AQ55" s="259"/>
      <c r="AR55" s="259"/>
      <c r="AS55" s="259"/>
      <c r="AT55" s="259"/>
      <c r="AU55" s="259"/>
      <c r="AV55" s="259"/>
      <c r="AW55" s="260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9"/>
      <c r="BR55" s="39"/>
      <c r="BS55" s="61"/>
      <c r="BT55" s="61"/>
      <c r="BU55" s="61"/>
      <c r="BV55" s="61"/>
      <c r="BW55" s="61"/>
      <c r="BX55" s="60"/>
      <c r="BY55" s="60"/>
      <c r="BZ55" s="60"/>
      <c r="CA55" s="60"/>
      <c r="CB55" s="60"/>
      <c r="CC55" s="60"/>
      <c r="CD55" s="60"/>
      <c r="CE55" s="122" t="s">
        <v>28</v>
      </c>
      <c r="CF55" s="224"/>
      <c r="CG55" s="224"/>
      <c r="CH55" s="224"/>
      <c r="CI55" s="224"/>
      <c r="CJ55" s="224"/>
      <c r="CK55" s="224"/>
      <c r="CL55" s="224"/>
      <c r="CM55" s="224"/>
      <c r="CN55" s="224"/>
      <c r="CO55" s="224"/>
      <c r="CP55" s="224"/>
      <c r="CQ55" s="224"/>
      <c r="CR55" s="224"/>
      <c r="CS55" s="276"/>
      <c r="CT55" s="247" t="s">
        <v>29</v>
      </c>
      <c r="CU55" s="278"/>
      <c r="CV55" s="123">
        <f>IF(CE73="","",CE73+2)</f>
        <v>4</v>
      </c>
      <c r="CW55" s="224"/>
      <c r="CX55" s="276"/>
      <c r="CY55" s="247" t="s">
        <v>30</v>
      </c>
      <c r="CZ55" s="278"/>
      <c r="DA55" s="123">
        <f>IF(CO73="","",CO73+3)</f>
        <v>5</v>
      </c>
      <c r="DB55" s="224"/>
      <c r="DC55" s="230"/>
      <c r="DD55" s="60"/>
      <c r="DE55" s="60"/>
      <c r="DF55" s="60"/>
      <c r="DG55" s="60"/>
      <c r="DH55" s="60"/>
      <c r="DI55" s="60"/>
      <c r="DJ55" s="60"/>
      <c r="DK55" s="60"/>
      <c r="DL55" s="60"/>
      <c r="DM55" s="60"/>
      <c r="DN55" s="60"/>
      <c r="DO55" s="60"/>
      <c r="DP55" s="60"/>
      <c r="DQ55" s="60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3"/>
      <c r="FL55" s="61"/>
      <c r="FM55" s="61"/>
      <c r="FN55" s="61"/>
      <c r="FO55" s="61"/>
      <c r="FP55" s="61"/>
      <c r="FQ55" s="61"/>
      <c r="FR55" s="61"/>
      <c r="FS55" s="61"/>
      <c r="FT55" s="61"/>
      <c r="FU55" s="61"/>
    </row>
    <row r="56" spans="1:177" ht="7.5" customHeight="1" thickBot="1" x14ac:dyDescent="0.5">
      <c r="A56" s="38"/>
      <c r="B56" s="39"/>
      <c r="C56" s="39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6"/>
      <c r="AL56" s="36"/>
      <c r="AM56" s="36"/>
      <c r="AN56" s="36"/>
      <c r="AO56" s="36"/>
      <c r="AP56" s="36"/>
      <c r="AQ56" s="36"/>
      <c r="AR56" s="36"/>
      <c r="AS56" s="36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9"/>
      <c r="BR56" s="39"/>
      <c r="BS56" s="61"/>
      <c r="BT56" s="61"/>
      <c r="BU56" s="61"/>
      <c r="BV56" s="61"/>
      <c r="BW56" s="61"/>
      <c r="BX56" s="60"/>
      <c r="BY56" s="60"/>
      <c r="BZ56" s="60"/>
      <c r="CA56" s="60"/>
      <c r="CB56" s="60"/>
      <c r="CC56" s="60"/>
      <c r="CD56" s="60"/>
      <c r="CE56" s="225"/>
      <c r="CF56" s="226"/>
      <c r="CG56" s="226"/>
      <c r="CH56" s="226"/>
      <c r="CI56" s="226"/>
      <c r="CJ56" s="226"/>
      <c r="CK56" s="226"/>
      <c r="CL56" s="226"/>
      <c r="CM56" s="226"/>
      <c r="CN56" s="226"/>
      <c r="CO56" s="226"/>
      <c r="CP56" s="226"/>
      <c r="CQ56" s="226"/>
      <c r="CR56" s="226"/>
      <c r="CS56" s="277"/>
      <c r="CT56" s="190"/>
      <c r="CU56" s="279"/>
      <c r="CV56" s="226"/>
      <c r="CW56" s="226"/>
      <c r="CX56" s="277"/>
      <c r="CY56" s="190"/>
      <c r="CZ56" s="279"/>
      <c r="DA56" s="226"/>
      <c r="DB56" s="226"/>
      <c r="DC56" s="232"/>
      <c r="DD56" s="60"/>
      <c r="DE56" s="60"/>
      <c r="DF56" s="60"/>
      <c r="DG56" s="60"/>
      <c r="DH56" s="60"/>
      <c r="DI56" s="60"/>
      <c r="DJ56" s="60"/>
      <c r="DK56" s="60"/>
      <c r="DL56" s="60"/>
      <c r="DM56" s="60"/>
      <c r="DN56" s="60"/>
      <c r="DO56" s="60"/>
      <c r="DP56" s="60"/>
      <c r="DQ56" s="60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3"/>
      <c r="FL56" s="61"/>
      <c r="FM56" s="61"/>
      <c r="FN56" s="61"/>
      <c r="FO56" s="61"/>
      <c r="FP56" s="61"/>
      <c r="FQ56" s="61"/>
      <c r="FR56" s="61"/>
      <c r="FS56" s="61"/>
      <c r="FT56" s="61"/>
      <c r="FU56" s="61"/>
    </row>
    <row r="57" spans="1:177" ht="7.5" customHeight="1" thickBot="1" x14ac:dyDescent="0.5">
      <c r="A57" s="38"/>
      <c r="B57" s="39"/>
      <c r="C57" s="39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6"/>
      <c r="AL57" s="36"/>
      <c r="AM57" s="36"/>
      <c r="AN57" s="36"/>
      <c r="AO57" s="36"/>
      <c r="AP57" s="36"/>
      <c r="AQ57" s="36"/>
      <c r="AR57" s="36"/>
      <c r="AS57" s="36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9"/>
      <c r="BR57" s="39"/>
      <c r="BS57" s="61"/>
      <c r="BT57" s="61"/>
      <c r="BU57" s="61"/>
      <c r="BV57" s="61"/>
      <c r="BW57" s="61"/>
      <c r="BX57" s="60"/>
      <c r="BY57" s="60"/>
      <c r="BZ57" s="60"/>
      <c r="CA57" s="60"/>
      <c r="CB57" s="60"/>
      <c r="CC57" s="60"/>
      <c r="CD57" s="60"/>
      <c r="CE57" s="122" t="s">
        <v>31</v>
      </c>
      <c r="CF57" s="224"/>
      <c r="CG57" s="224"/>
      <c r="CH57" s="224"/>
      <c r="CI57" s="224"/>
      <c r="CJ57" s="227"/>
      <c r="CK57" s="229">
        <f>IF(CV55="","",IF(CV55="エラー","エラー",IF(AK19&lt;&gt;"",IF(AO19&lt;&gt;"",IF(AS19&lt;&gt;"",CV55*1000000+AK19*10000+AO19*100+AS19)))))</f>
        <v>4250501</v>
      </c>
      <c r="CL57" s="224"/>
      <c r="CM57" s="224"/>
      <c r="CN57" s="224"/>
      <c r="CO57" s="224"/>
      <c r="CP57" s="230"/>
      <c r="CQ57" s="122" t="s">
        <v>32</v>
      </c>
      <c r="CR57" s="224"/>
      <c r="CS57" s="224"/>
      <c r="CT57" s="224"/>
      <c r="CU57" s="224"/>
      <c r="CV57" s="227"/>
      <c r="CW57" s="229">
        <f>IF(DA55="","",IF(DA55="エラー","エラー",IF(AK21&lt;&gt;"",IF(AO21&lt;&gt;"",IF(AS21&lt;&gt;"",DA55*1000000+AK21*10000+AO21*100+AS21)))))</f>
        <v>5300501</v>
      </c>
      <c r="CX57" s="224"/>
      <c r="CY57" s="224"/>
      <c r="CZ57" s="224"/>
      <c r="DA57" s="224"/>
      <c r="DB57" s="230"/>
      <c r="DC57" s="65"/>
      <c r="DD57" s="60"/>
      <c r="DE57" s="60"/>
      <c r="DF57" s="60"/>
      <c r="DG57" s="60"/>
      <c r="DH57" s="60"/>
      <c r="DI57" s="60"/>
      <c r="DJ57" s="60"/>
      <c r="DK57" s="60"/>
      <c r="DL57" s="60"/>
      <c r="DM57" s="60"/>
      <c r="DN57" s="60"/>
      <c r="DO57" s="60"/>
      <c r="DP57" s="60"/>
      <c r="DQ57" s="60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3"/>
      <c r="FL57" s="61"/>
      <c r="FM57" s="61"/>
      <c r="FN57" s="61"/>
      <c r="FO57" s="61"/>
      <c r="FP57" s="61"/>
      <c r="FQ57" s="61"/>
      <c r="FR57" s="61"/>
      <c r="FS57" s="61"/>
      <c r="FT57" s="61"/>
      <c r="FU57" s="61"/>
    </row>
    <row r="58" spans="1:177" ht="7.5" customHeight="1" thickBot="1" x14ac:dyDescent="0.5">
      <c r="A58" s="38"/>
      <c r="B58" s="233" t="s">
        <v>33</v>
      </c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5"/>
      <c r="AI58" s="37"/>
      <c r="AJ58" s="37"/>
      <c r="AK58" s="36"/>
      <c r="AL58" s="36"/>
      <c r="AM58" s="233" t="s">
        <v>34</v>
      </c>
      <c r="AN58" s="234"/>
      <c r="AO58" s="234"/>
      <c r="AP58" s="234"/>
      <c r="AQ58" s="234"/>
      <c r="AR58" s="234"/>
      <c r="AS58" s="234"/>
      <c r="AT58" s="234"/>
      <c r="AU58" s="234"/>
      <c r="AV58" s="234"/>
      <c r="AW58" s="234"/>
      <c r="AX58" s="234"/>
      <c r="AY58" s="234"/>
      <c r="AZ58" s="234"/>
      <c r="BA58" s="234"/>
      <c r="BB58" s="234"/>
      <c r="BC58" s="234"/>
      <c r="BD58" s="234"/>
      <c r="BE58" s="234"/>
      <c r="BF58" s="234"/>
      <c r="BG58" s="234"/>
      <c r="BH58" s="234"/>
      <c r="BI58" s="234"/>
      <c r="BJ58" s="234"/>
      <c r="BK58" s="234"/>
      <c r="BL58" s="234"/>
      <c r="BM58" s="234"/>
      <c r="BN58" s="234"/>
      <c r="BO58" s="235"/>
      <c r="BP58" s="84"/>
      <c r="BQ58" s="39"/>
      <c r="BR58" s="39"/>
      <c r="BS58" s="61"/>
      <c r="BT58" s="61"/>
      <c r="BU58" s="61"/>
      <c r="BV58" s="61"/>
      <c r="BW58" s="61"/>
      <c r="BX58" s="60"/>
      <c r="BY58" s="60"/>
      <c r="BZ58" s="60"/>
      <c r="CA58" s="60"/>
      <c r="CB58" s="60"/>
      <c r="CC58" s="60"/>
      <c r="CD58" s="60"/>
      <c r="CE58" s="225"/>
      <c r="CF58" s="226"/>
      <c r="CG58" s="226"/>
      <c r="CH58" s="226"/>
      <c r="CI58" s="226"/>
      <c r="CJ58" s="228"/>
      <c r="CK58" s="231"/>
      <c r="CL58" s="226"/>
      <c r="CM58" s="226"/>
      <c r="CN58" s="226"/>
      <c r="CO58" s="226"/>
      <c r="CP58" s="232"/>
      <c r="CQ58" s="225"/>
      <c r="CR58" s="226"/>
      <c r="CS58" s="226"/>
      <c r="CT58" s="226"/>
      <c r="CU58" s="226"/>
      <c r="CV58" s="228"/>
      <c r="CW58" s="231"/>
      <c r="CX58" s="226"/>
      <c r="CY58" s="226"/>
      <c r="CZ58" s="226"/>
      <c r="DA58" s="226"/>
      <c r="DB58" s="232"/>
      <c r="DC58" s="66"/>
      <c r="DD58" s="60"/>
      <c r="DE58" s="60"/>
      <c r="DF58" s="60"/>
      <c r="DG58" s="60"/>
      <c r="DH58" s="60"/>
      <c r="DI58" s="60"/>
      <c r="DJ58" s="60"/>
      <c r="DK58" s="60"/>
      <c r="DL58" s="60"/>
      <c r="DM58" s="60"/>
      <c r="DN58" s="60"/>
      <c r="DO58" s="60"/>
      <c r="DP58" s="60"/>
      <c r="DQ58" s="60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3"/>
      <c r="FL58" s="61"/>
      <c r="FM58" s="61"/>
      <c r="FN58" s="61"/>
      <c r="FO58" s="61"/>
      <c r="FP58" s="61"/>
      <c r="FQ58" s="61"/>
      <c r="FR58" s="61"/>
      <c r="FS58" s="61"/>
      <c r="FT58" s="61"/>
      <c r="FU58" s="61"/>
    </row>
    <row r="59" spans="1:177" ht="7.5" customHeight="1" x14ac:dyDescent="0.45">
      <c r="A59" s="38"/>
      <c r="B59" s="236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7"/>
      <c r="AC59" s="237"/>
      <c r="AD59" s="237"/>
      <c r="AE59" s="237"/>
      <c r="AF59" s="237"/>
      <c r="AG59" s="237"/>
      <c r="AH59" s="238"/>
      <c r="AI59" s="37"/>
      <c r="AJ59" s="37"/>
      <c r="AK59" s="36"/>
      <c r="AL59" s="36"/>
      <c r="AM59" s="236"/>
      <c r="AN59" s="237"/>
      <c r="AO59" s="237"/>
      <c r="AP59" s="237"/>
      <c r="AQ59" s="237"/>
      <c r="AR59" s="237"/>
      <c r="AS59" s="237"/>
      <c r="AT59" s="237"/>
      <c r="AU59" s="237"/>
      <c r="AV59" s="237"/>
      <c r="AW59" s="237"/>
      <c r="AX59" s="237"/>
      <c r="AY59" s="237"/>
      <c r="AZ59" s="237"/>
      <c r="BA59" s="237"/>
      <c r="BB59" s="237"/>
      <c r="BC59" s="237"/>
      <c r="BD59" s="237"/>
      <c r="BE59" s="237"/>
      <c r="BF59" s="237"/>
      <c r="BG59" s="237"/>
      <c r="BH59" s="237"/>
      <c r="BI59" s="237"/>
      <c r="BJ59" s="237"/>
      <c r="BK59" s="237"/>
      <c r="BL59" s="237"/>
      <c r="BM59" s="237"/>
      <c r="BN59" s="237"/>
      <c r="BO59" s="238"/>
      <c r="BP59" s="84"/>
      <c r="BQ59" s="39"/>
      <c r="BR59" s="39"/>
      <c r="BS59" s="61"/>
      <c r="BT59" s="61"/>
      <c r="BU59" s="61"/>
      <c r="BV59" s="61"/>
      <c r="BW59" s="61"/>
      <c r="BX59" s="60"/>
      <c r="BY59" s="60"/>
      <c r="BZ59" s="60"/>
      <c r="CA59" s="60"/>
      <c r="CB59" s="60"/>
      <c r="CC59" s="60"/>
      <c r="CD59" s="60"/>
      <c r="CE59" s="122" t="s">
        <v>35</v>
      </c>
      <c r="CF59" s="224"/>
      <c r="CG59" s="224"/>
      <c r="CH59" s="224"/>
      <c r="CI59" s="224"/>
      <c r="CJ59" s="227"/>
      <c r="CK59" s="229">
        <f>IF(DC51="****","",DC51)</f>
        <v>2013</v>
      </c>
      <c r="CL59" s="224"/>
      <c r="CM59" s="224"/>
      <c r="CN59" s="224"/>
      <c r="CO59" s="224"/>
      <c r="CP59" s="230"/>
      <c r="CQ59" s="122" t="s">
        <v>36</v>
      </c>
      <c r="CR59" s="224"/>
      <c r="CS59" s="224"/>
      <c r="CT59" s="224"/>
      <c r="CU59" s="224"/>
      <c r="CV59" s="227"/>
      <c r="CW59" s="229">
        <f>IF(DM51="****","",DM51)</f>
        <v>2048</v>
      </c>
      <c r="CX59" s="224"/>
      <c r="CY59" s="224"/>
      <c r="CZ59" s="224"/>
      <c r="DA59" s="224"/>
      <c r="DB59" s="230"/>
      <c r="DC59" s="66"/>
      <c r="DD59" s="60"/>
      <c r="DE59" s="60"/>
      <c r="DF59" s="60"/>
      <c r="DG59" s="60"/>
      <c r="DH59" s="60"/>
      <c r="DI59" s="60"/>
      <c r="DJ59" s="60"/>
      <c r="DK59" s="60"/>
      <c r="DL59" s="60"/>
      <c r="DM59" s="60"/>
      <c r="DN59" s="60"/>
      <c r="DO59" s="60"/>
      <c r="DP59" s="60"/>
      <c r="DQ59" s="60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3"/>
      <c r="FL59" s="61"/>
      <c r="FM59" s="61"/>
      <c r="FN59" s="61"/>
      <c r="FO59" s="61"/>
      <c r="FP59" s="61"/>
      <c r="FQ59" s="61"/>
      <c r="FR59" s="61"/>
      <c r="FS59" s="61"/>
      <c r="FT59" s="61"/>
      <c r="FU59" s="61"/>
    </row>
    <row r="60" spans="1:177" ht="7.5" customHeight="1" thickBot="1" x14ac:dyDescent="0.5">
      <c r="A60" s="38"/>
      <c r="B60" s="239"/>
      <c r="C60" s="240"/>
      <c r="D60" s="240"/>
      <c r="E60" s="240"/>
      <c r="F60" s="240"/>
      <c r="G60" s="240"/>
      <c r="H60" s="240"/>
      <c r="I60" s="240"/>
      <c r="J60" s="240"/>
      <c r="K60" s="240"/>
      <c r="L60" s="240"/>
      <c r="M60" s="240"/>
      <c r="N60" s="240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  <c r="AE60" s="240"/>
      <c r="AF60" s="240"/>
      <c r="AG60" s="240"/>
      <c r="AH60" s="241"/>
      <c r="AI60" s="37"/>
      <c r="AJ60" s="37"/>
      <c r="AK60" s="36"/>
      <c r="AL60" s="36"/>
      <c r="AM60" s="236"/>
      <c r="AN60" s="237"/>
      <c r="AO60" s="237"/>
      <c r="AP60" s="237"/>
      <c r="AQ60" s="237"/>
      <c r="AR60" s="237"/>
      <c r="AS60" s="237"/>
      <c r="AT60" s="237"/>
      <c r="AU60" s="237"/>
      <c r="AV60" s="237"/>
      <c r="AW60" s="237"/>
      <c r="AX60" s="237"/>
      <c r="AY60" s="237"/>
      <c r="AZ60" s="237"/>
      <c r="BA60" s="237"/>
      <c r="BB60" s="237"/>
      <c r="BC60" s="237"/>
      <c r="BD60" s="237"/>
      <c r="BE60" s="237"/>
      <c r="BF60" s="237"/>
      <c r="BG60" s="237"/>
      <c r="BH60" s="237"/>
      <c r="BI60" s="237"/>
      <c r="BJ60" s="237"/>
      <c r="BK60" s="237"/>
      <c r="BL60" s="237"/>
      <c r="BM60" s="237"/>
      <c r="BN60" s="237"/>
      <c r="BO60" s="238"/>
      <c r="BP60" s="84"/>
      <c r="BQ60" s="39"/>
      <c r="BR60" s="39"/>
      <c r="BS60" s="61"/>
      <c r="BT60" s="61"/>
      <c r="BU60" s="61"/>
      <c r="BV60" s="61"/>
      <c r="BW60" s="61"/>
      <c r="BX60" s="60"/>
      <c r="BY60" s="60"/>
      <c r="BZ60" s="60"/>
      <c r="CA60" s="60"/>
      <c r="CB60" s="60"/>
      <c r="CC60" s="60"/>
      <c r="CD60" s="60"/>
      <c r="CE60" s="225"/>
      <c r="CF60" s="226"/>
      <c r="CG60" s="226"/>
      <c r="CH60" s="226"/>
      <c r="CI60" s="226"/>
      <c r="CJ60" s="228"/>
      <c r="CK60" s="231"/>
      <c r="CL60" s="226"/>
      <c r="CM60" s="226"/>
      <c r="CN60" s="226"/>
      <c r="CO60" s="226"/>
      <c r="CP60" s="232"/>
      <c r="CQ60" s="225"/>
      <c r="CR60" s="226"/>
      <c r="CS60" s="226"/>
      <c r="CT60" s="226"/>
      <c r="CU60" s="226"/>
      <c r="CV60" s="228"/>
      <c r="CW60" s="231"/>
      <c r="CX60" s="226"/>
      <c r="CY60" s="226"/>
      <c r="CZ60" s="226"/>
      <c r="DA60" s="226"/>
      <c r="DB60" s="232"/>
      <c r="DC60" s="66"/>
      <c r="DD60" s="60"/>
      <c r="DE60" s="60"/>
      <c r="DF60" s="60"/>
      <c r="DG60" s="60"/>
      <c r="DH60" s="60"/>
      <c r="DI60" s="60"/>
      <c r="DJ60" s="60"/>
      <c r="DK60" s="60"/>
      <c r="DL60" s="60"/>
      <c r="DM60" s="60"/>
      <c r="DN60" s="60"/>
      <c r="DO60" s="60"/>
      <c r="DP60" s="60"/>
      <c r="DQ60" s="60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3"/>
      <c r="FL60" s="61"/>
      <c r="FM60" s="61"/>
      <c r="FN60" s="61"/>
      <c r="FO60" s="61"/>
      <c r="FP60" s="61"/>
      <c r="FQ60" s="61"/>
      <c r="FR60" s="61"/>
      <c r="FS60" s="61"/>
      <c r="FT60" s="61"/>
      <c r="FU60" s="61"/>
    </row>
    <row r="61" spans="1:177" ht="7.5" customHeight="1" thickBot="1" x14ac:dyDescent="0.5">
      <c r="A61" s="38"/>
      <c r="B61" s="107" t="s">
        <v>1</v>
      </c>
      <c r="C61" s="108"/>
      <c r="D61" s="113" t="s">
        <v>2</v>
      </c>
      <c r="E61" s="114"/>
      <c r="F61" s="114"/>
      <c r="G61" s="114"/>
      <c r="H61" s="114"/>
      <c r="I61" s="114"/>
      <c r="J61" s="114"/>
      <c r="K61" s="114"/>
      <c r="L61" s="114"/>
      <c r="M61" s="114"/>
      <c r="N61" s="114"/>
      <c r="O61" s="114"/>
      <c r="P61" s="114"/>
      <c r="Q61" s="115"/>
      <c r="R61" s="93">
        <f>IF(AF13="","",AF13)</f>
        <v>100000000</v>
      </c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5"/>
      <c r="AI61" s="37"/>
      <c r="AJ61" s="37"/>
      <c r="AK61" s="36"/>
      <c r="AL61" s="36"/>
      <c r="AM61" s="242"/>
      <c r="AN61" s="243"/>
      <c r="AO61" s="243"/>
      <c r="AP61" s="243"/>
      <c r="AQ61" s="243"/>
      <c r="AR61" s="243"/>
      <c r="AS61" s="243"/>
      <c r="AT61" s="243"/>
      <c r="AU61" s="243"/>
      <c r="AV61" s="243"/>
      <c r="AW61" s="243"/>
      <c r="AX61" s="243"/>
      <c r="AY61" s="243"/>
      <c r="AZ61" s="243"/>
      <c r="BA61" s="243"/>
      <c r="BB61" s="243"/>
      <c r="BC61" s="243"/>
      <c r="BD61" s="243"/>
      <c r="BE61" s="243"/>
      <c r="BF61" s="243"/>
      <c r="BG61" s="243"/>
      <c r="BH61" s="243"/>
      <c r="BI61" s="243"/>
      <c r="BJ61" s="243"/>
      <c r="BK61" s="243"/>
      <c r="BL61" s="243"/>
      <c r="BM61" s="243"/>
      <c r="BN61" s="243"/>
      <c r="BO61" s="244"/>
      <c r="BP61" s="84"/>
      <c r="BQ61" s="36"/>
      <c r="BR61" s="36"/>
      <c r="BS61" s="60"/>
      <c r="BT61" s="60"/>
      <c r="BU61" s="60"/>
      <c r="BV61" s="60"/>
      <c r="BW61" s="60"/>
      <c r="BX61" s="60"/>
      <c r="BY61" s="60"/>
      <c r="BZ61" s="60"/>
      <c r="CA61" s="60"/>
      <c r="CB61" s="60"/>
      <c r="CC61" s="60"/>
      <c r="CD61" s="60"/>
      <c r="CE61" s="122" t="s">
        <v>37</v>
      </c>
      <c r="CF61" s="224"/>
      <c r="CG61" s="224"/>
      <c r="CH61" s="224"/>
      <c r="CI61" s="224"/>
      <c r="CJ61" s="227"/>
      <c r="CK61" s="229" t="str">
        <f>IF(DC51="****","****",CK59&amp;"/"&amp;AO19&amp;"/"&amp;AS19)</f>
        <v>2013/5/1</v>
      </c>
      <c r="CL61" s="224"/>
      <c r="CM61" s="224"/>
      <c r="CN61" s="224"/>
      <c r="CO61" s="224"/>
      <c r="CP61" s="230"/>
      <c r="CQ61" s="122" t="s">
        <v>38</v>
      </c>
      <c r="CR61" s="224"/>
      <c r="CS61" s="224"/>
      <c r="CT61" s="224"/>
      <c r="CU61" s="224"/>
      <c r="CV61" s="227"/>
      <c r="CW61" s="229" t="str">
        <f>IF(DM51="****","****",CW59&amp;"/"&amp;AO21&amp;"/"&amp;AS21)</f>
        <v>2048/5/1</v>
      </c>
      <c r="CX61" s="224"/>
      <c r="CY61" s="224"/>
      <c r="CZ61" s="224"/>
      <c r="DA61" s="224"/>
      <c r="DB61" s="230"/>
      <c r="DC61" s="66"/>
      <c r="DD61" s="60"/>
      <c r="DE61" s="60"/>
      <c r="DF61" s="60"/>
      <c r="DG61" s="60"/>
      <c r="DH61" s="60"/>
      <c r="DI61" s="60"/>
      <c r="DJ61" s="60"/>
      <c r="DK61" s="60"/>
      <c r="DL61" s="60"/>
      <c r="DM61" s="60"/>
      <c r="DN61" s="60"/>
      <c r="DO61" s="60"/>
      <c r="DP61" s="60"/>
      <c r="DQ61" s="60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3"/>
      <c r="FL61" s="61"/>
      <c r="FM61" s="61"/>
      <c r="FN61" s="61"/>
      <c r="FO61" s="61"/>
      <c r="FP61" s="61"/>
      <c r="FQ61" s="61"/>
      <c r="FR61" s="61"/>
      <c r="FS61" s="61"/>
      <c r="FT61" s="61"/>
      <c r="FU61" s="61"/>
    </row>
    <row r="62" spans="1:177" ht="7.5" customHeight="1" thickBot="1" x14ac:dyDescent="0.5">
      <c r="A62" s="38"/>
      <c r="B62" s="109"/>
      <c r="C62" s="110"/>
      <c r="D62" s="116"/>
      <c r="E62" s="117"/>
      <c r="F62" s="117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8"/>
      <c r="R62" s="96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7"/>
      <c r="AE62" s="97"/>
      <c r="AF62" s="97"/>
      <c r="AG62" s="97"/>
      <c r="AH62" s="98"/>
      <c r="AI62" s="37"/>
      <c r="AJ62" s="37"/>
      <c r="AK62" s="54"/>
      <c r="AL62" s="54"/>
      <c r="AM62" s="245" t="s">
        <v>39</v>
      </c>
      <c r="AN62" s="246"/>
      <c r="AO62" s="247" t="s">
        <v>40</v>
      </c>
      <c r="AP62" s="248"/>
      <c r="AQ62" s="248"/>
      <c r="AR62" s="248"/>
      <c r="AS62" s="248"/>
      <c r="AT62" s="248"/>
      <c r="AU62" s="248"/>
      <c r="AV62" s="248"/>
      <c r="AW62" s="248"/>
      <c r="AX62" s="248"/>
      <c r="AY62" s="248"/>
      <c r="AZ62" s="248"/>
      <c r="BA62" s="248"/>
      <c r="BB62" s="249"/>
      <c r="BC62" s="203">
        <f>IF($R$61="","",IF($R$64="","",ROUNDDOWN(CT78,-2)))</f>
        <v>2424000</v>
      </c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5"/>
      <c r="BP62" s="85"/>
      <c r="BQ62" s="36"/>
      <c r="BR62" s="36"/>
      <c r="BS62" s="60"/>
      <c r="BT62" s="60"/>
      <c r="BU62" s="60"/>
      <c r="BV62" s="60"/>
      <c r="BW62" s="60"/>
      <c r="BX62" s="60"/>
      <c r="BY62" s="60"/>
      <c r="BZ62" s="60"/>
      <c r="CA62" s="60"/>
      <c r="CB62" s="60"/>
      <c r="CC62" s="60"/>
      <c r="CD62" s="60"/>
      <c r="CE62" s="225"/>
      <c r="CF62" s="226"/>
      <c r="CG62" s="226"/>
      <c r="CH62" s="226"/>
      <c r="CI62" s="226"/>
      <c r="CJ62" s="228"/>
      <c r="CK62" s="231"/>
      <c r="CL62" s="226"/>
      <c r="CM62" s="226"/>
      <c r="CN62" s="226"/>
      <c r="CO62" s="226"/>
      <c r="CP62" s="232"/>
      <c r="CQ62" s="225"/>
      <c r="CR62" s="226"/>
      <c r="CS62" s="226"/>
      <c r="CT62" s="226"/>
      <c r="CU62" s="226"/>
      <c r="CV62" s="228"/>
      <c r="CW62" s="231"/>
      <c r="CX62" s="226"/>
      <c r="CY62" s="226"/>
      <c r="CZ62" s="226"/>
      <c r="DA62" s="226"/>
      <c r="DB62" s="232"/>
      <c r="DC62" s="66"/>
      <c r="DD62" s="60"/>
      <c r="DE62" s="60"/>
      <c r="DF62" s="60"/>
      <c r="DG62" s="60"/>
      <c r="DH62" s="60"/>
      <c r="DI62" s="60"/>
      <c r="DJ62" s="60"/>
      <c r="DK62" s="60"/>
      <c r="DL62" s="60"/>
      <c r="DM62" s="60"/>
      <c r="DN62" s="60"/>
      <c r="DO62" s="60"/>
      <c r="DP62" s="60"/>
      <c r="DQ62" s="60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3"/>
      <c r="FL62" s="61"/>
      <c r="FM62" s="61"/>
      <c r="FN62" s="61"/>
      <c r="FO62" s="61"/>
      <c r="FP62" s="61"/>
      <c r="FQ62" s="61"/>
      <c r="FR62" s="61"/>
      <c r="FS62" s="61"/>
      <c r="FT62" s="61"/>
      <c r="FU62" s="61"/>
    </row>
    <row r="63" spans="1:177" ht="7.5" customHeight="1" thickBot="1" x14ac:dyDescent="0.5">
      <c r="A63" s="38"/>
      <c r="B63" s="161"/>
      <c r="C63" s="162"/>
      <c r="D63" s="172"/>
      <c r="E63" s="173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4"/>
      <c r="R63" s="99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00"/>
      <c r="AF63" s="100"/>
      <c r="AG63" s="100"/>
      <c r="AH63" s="101"/>
      <c r="AI63" s="37"/>
      <c r="AJ63" s="37"/>
      <c r="AK63" s="37"/>
      <c r="AL63" s="37"/>
      <c r="AM63" s="109"/>
      <c r="AN63" s="110"/>
      <c r="AO63" s="187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9"/>
      <c r="BC63" s="206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8"/>
      <c r="BP63" s="85"/>
      <c r="BQ63" s="36"/>
      <c r="BR63" s="36"/>
      <c r="BS63" s="60"/>
      <c r="BT63" s="60"/>
      <c r="BU63" s="60"/>
      <c r="BV63" s="60"/>
      <c r="BW63" s="60"/>
      <c r="BX63" s="60"/>
      <c r="BY63" s="60"/>
      <c r="BZ63" s="60"/>
      <c r="CA63" s="60"/>
      <c r="CB63" s="60"/>
      <c r="CC63" s="60"/>
      <c r="CD63" s="60"/>
      <c r="CE63" s="60"/>
      <c r="CF63" s="60"/>
      <c r="CG63" s="60"/>
      <c r="CH63" s="60"/>
      <c r="CI63" s="60"/>
      <c r="CJ63" s="60"/>
      <c r="CK63" s="60"/>
      <c r="CL63" s="60"/>
      <c r="CM63" s="60"/>
      <c r="CN63" s="60"/>
      <c r="CO63" s="60"/>
      <c r="CP63" s="60"/>
      <c r="CQ63" s="60"/>
      <c r="CR63" s="60"/>
      <c r="CS63" s="60"/>
      <c r="CT63" s="60"/>
      <c r="CU63" s="60"/>
      <c r="CV63" s="60"/>
      <c r="CW63" s="60"/>
      <c r="CX63" s="60"/>
      <c r="CY63" s="60"/>
      <c r="CZ63" s="60"/>
      <c r="DA63" s="60"/>
      <c r="DB63" s="60"/>
      <c r="DC63" s="60"/>
      <c r="DD63" s="60"/>
      <c r="DE63" s="60"/>
      <c r="DF63" s="60"/>
      <c r="DG63" s="60"/>
      <c r="DH63" s="60"/>
      <c r="DI63" s="60"/>
      <c r="DJ63" s="60"/>
      <c r="DK63" s="60"/>
      <c r="DL63" s="60"/>
      <c r="DM63" s="60"/>
      <c r="DN63" s="60"/>
      <c r="DO63" s="60"/>
      <c r="DP63" s="60"/>
      <c r="DQ63" s="60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3"/>
      <c r="FL63" s="61"/>
      <c r="FM63" s="61"/>
      <c r="FN63" s="61"/>
      <c r="FO63" s="61"/>
      <c r="FP63" s="61"/>
      <c r="FQ63" s="61"/>
      <c r="FR63" s="61"/>
      <c r="FS63" s="61"/>
      <c r="FT63" s="61"/>
      <c r="FU63" s="61"/>
    </row>
    <row r="64" spans="1:177" ht="7.5" customHeight="1" x14ac:dyDescent="0.45">
      <c r="A64" s="38"/>
      <c r="B64" s="107" t="s">
        <v>41</v>
      </c>
      <c r="C64" s="108"/>
      <c r="D64" s="113" t="s">
        <v>4</v>
      </c>
      <c r="E64" s="114"/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5"/>
      <c r="R64" s="215">
        <f>IF(CT67&lt;&gt;"",CT67,CT64)</f>
        <v>36</v>
      </c>
      <c r="S64" s="216"/>
      <c r="T64" s="216"/>
      <c r="U64" s="216"/>
      <c r="V64" s="216"/>
      <c r="W64" s="216"/>
      <c r="X64" s="216"/>
      <c r="Y64" s="216"/>
      <c r="Z64" s="216"/>
      <c r="AA64" s="216"/>
      <c r="AB64" s="216"/>
      <c r="AC64" s="216"/>
      <c r="AD64" s="216"/>
      <c r="AE64" s="216"/>
      <c r="AF64" s="216"/>
      <c r="AG64" s="216"/>
      <c r="AH64" s="217"/>
      <c r="AI64" s="37"/>
      <c r="AJ64" s="37"/>
      <c r="AK64" s="37"/>
      <c r="AL64" s="37"/>
      <c r="AM64" s="161"/>
      <c r="AN64" s="162"/>
      <c r="AO64" s="200"/>
      <c r="AP64" s="201"/>
      <c r="AQ64" s="201"/>
      <c r="AR64" s="201"/>
      <c r="AS64" s="201"/>
      <c r="AT64" s="201"/>
      <c r="AU64" s="201"/>
      <c r="AV64" s="201"/>
      <c r="AW64" s="201"/>
      <c r="AX64" s="201"/>
      <c r="AY64" s="201"/>
      <c r="AZ64" s="201"/>
      <c r="BA64" s="201"/>
      <c r="BB64" s="202"/>
      <c r="BC64" s="212"/>
      <c r="BD64" s="213"/>
      <c r="BE64" s="213"/>
      <c r="BF64" s="213"/>
      <c r="BG64" s="213"/>
      <c r="BH64" s="213"/>
      <c r="BI64" s="213"/>
      <c r="BJ64" s="213"/>
      <c r="BK64" s="213"/>
      <c r="BL64" s="213"/>
      <c r="BM64" s="213"/>
      <c r="BN64" s="213"/>
      <c r="BO64" s="214"/>
      <c r="BP64" s="85"/>
      <c r="BQ64" s="36"/>
      <c r="BR64" s="36"/>
      <c r="BS64" s="60"/>
      <c r="BT64" s="60"/>
      <c r="BU64" s="60"/>
      <c r="BV64" s="60"/>
      <c r="BW64" s="60"/>
      <c r="BX64" s="60"/>
      <c r="BY64" s="60"/>
      <c r="BZ64" s="60"/>
      <c r="CA64" s="60"/>
      <c r="CB64" s="60"/>
      <c r="CC64" s="60"/>
      <c r="CD64" s="60"/>
      <c r="CE64" s="122" t="s">
        <v>42</v>
      </c>
      <c r="CF64" s="224"/>
      <c r="CG64" s="224"/>
      <c r="CH64" s="224"/>
      <c r="CI64" s="224"/>
      <c r="CJ64" s="224"/>
      <c r="CK64" s="224"/>
      <c r="CL64" s="224"/>
      <c r="CM64" s="224"/>
      <c r="CN64" s="224"/>
      <c r="CO64" s="224"/>
      <c r="CP64" s="224"/>
      <c r="CQ64" s="224"/>
      <c r="CR64" s="224"/>
      <c r="CS64" s="224"/>
      <c r="CT64" s="178">
        <f>IF(CK61="****","****",IF(CW61="****","****",IF(CW57&lt;4190100,"× 退職日が平成18年12月31日以前",IF(CW57&gt;=6000000,"× 退職日誤り",IF(CK57&gt;=CW57,"× 就職日&gt;=退職日",DATEDIF(CK61,CW61,"y")+1)))))</f>
        <v>36</v>
      </c>
      <c r="CU64" s="141"/>
      <c r="CV64" s="141"/>
      <c r="CW64" s="141"/>
      <c r="CX64" s="141"/>
      <c r="CY64" s="141"/>
      <c r="CZ64" s="141"/>
      <c r="DA64" s="141"/>
      <c r="DB64" s="141"/>
      <c r="DC64" s="141"/>
      <c r="DD64" s="141"/>
      <c r="DE64" s="141"/>
      <c r="DF64" s="141"/>
      <c r="DG64" s="141"/>
      <c r="DH64" s="141"/>
      <c r="DI64" s="141"/>
      <c r="DJ64" s="141"/>
      <c r="DK64" s="141"/>
      <c r="DL64" s="142"/>
      <c r="DM64" s="67"/>
      <c r="DN64" s="60"/>
      <c r="DO64" s="60"/>
      <c r="DP64" s="60"/>
      <c r="DQ64" s="60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3"/>
      <c r="FL64" s="61"/>
      <c r="FM64" s="61"/>
      <c r="FN64" s="61"/>
      <c r="FO64" s="61"/>
      <c r="FP64" s="61"/>
      <c r="FQ64" s="61"/>
      <c r="FR64" s="61"/>
      <c r="FS64" s="61"/>
      <c r="FT64" s="61"/>
      <c r="FU64" s="61"/>
    </row>
    <row r="65" spans="1:177" ht="7.5" customHeight="1" thickBot="1" x14ac:dyDescent="0.2">
      <c r="A65" s="38"/>
      <c r="B65" s="109"/>
      <c r="C65" s="110"/>
      <c r="D65" s="116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8"/>
      <c r="R65" s="218"/>
      <c r="S65" s="219"/>
      <c r="T65" s="219"/>
      <c r="U65" s="219"/>
      <c r="V65" s="219"/>
      <c r="W65" s="219"/>
      <c r="X65" s="219"/>
      <c r="Y65" s="219"/>
      <c r="Z65" s="219"/>
      <c r="AA65" s="219"/>
      <c r="AB65" s="219"/>
      <c r="AC65" s="219"/>
      <c r="AD65" s="219"/>
      <c r="AE65" s="219"/>
      <c r="AF65" s="219"/>
      <c r="AG65" s="219"/>
      <c r="AH65" s="220"/>
      <c r="AI65" s="37"/>
      <c r="AJ65" s="37"/>
      <c r="AK65" s="37"/>
      <c r="AL65" s="37"/>
      <c r="AM65" s="107" t="s">
        <v>43</v>
      </c>
      <c r="AN65" s="108"/>
      <c r="AO65" s="184" t="s">
        <v>44</v>
      </c>
      <c r="AP65" s="185"/>
      <c r="AQ65" s="185"/>
      <c r="AR65" s="185"/>
      <c r="AS65" s="185"/>
      <c r="AT65" s="185"/>
      <c r="AU65" s="185"/>
      <c r="AV65" s="185"/>
      <c r="AW65" s="185"/>
      <c r="AX65" s="185"/>
      <c r="AY65" s="185"/>
      <c r="AZ65" s="185"/>
      <c r="BA65" s="185"/>
      <c r="BB65" s="186"/>
      <c r="BC65" s="250">
        <f>IF($R$61="","",IF($R$64="","",ROUNDDOWN(CT80,-2)))</f>
        <v>1616000</v>
      </c>
      <c r="BD65" s="251"/>
      <c r="BE65" s="251"/>
      <c r="BF65" s="251"/>
      <c r="BG65" s="251"/>
      <c r="BH65" s="251"/>
      <c r="BI65" s="251"/>
      <c r="BJ65" s="251"/>
      <c r="BK65" s="251"/>
      <c r="BL65" s="251"/>
      <c r="BM65" s="251"/>
      <c r="BN65" s="251"/>
      <c r="BO65" s="252"/>
      <c r="BP65" s="85"/>
      <c r="BQ65" s="36"/>
      <c r="BR65" s="36"/>
      <c r="BS65" s="60"/>
      <c r="BT65" s="60"/>
      <c r="BU65" s="60"/>
      <c r="BV65" s="60"/>
      <c r="BW65" s="60"/>
      <c r="BX65" s="60"/>
      <c r="BY65" s="60"/>
      <c r="BZ65" s="60"/>
      <c r="CA65" s="60"/>
      <c r="CB65" s="60"/>
      <c r="CC65" s="60"/>
      <c r="CD65" s="60"/>
      <c r="CE65" s="225"/>
      <c r="CF65" s="226"/>
      <c r="CG65" s="226"/>
      <c r="CH65" s="226"/>
      <c r="CI65" s="226"/>
      <c r="CJ65" s="226"/>
      <c r="CK65" s="226"/>
      <c r="CL65" s="226"/>
      <c r="CM65" s="226"/>
      <c r="CN65" s="226"/>
      <c r="CO65" s="226"/>
      <c r="CP65" s="226"/>
      <c r="CQ65" s="226"/>
      <c r="CR65" s="226"/>
      <c r="CS65" s="226"/>
      <c r="CT65" s="199"/>
      <c r="CU65" s="182"/>
      <c r="CV65" s="182"/>
      <c r="CW65" s="182"/>
      <c r="CX65" s="182"/>
      <c r="CY65" s="182"/>
      <c r="CZ65" s="182"/>
      <c r="DA65" s="182"/>
      <c r="DB65" s="182"/>
      <c r="DC65" s="182"/>
      <c r="DD65" s="182"/>
      <c r="DE65" s="182"/>
      <c r="DF65" s="182"/>
      <c r="DG65" s="182"/>
      <c r="DH65" s="182"/>
      <c r="DI65" s="182"/>
      <c r="DJ65" s="182"/>
      <c r="DK65" s="182"/>
      <c r="DL65" s="183"/>
      <c r="DM65" s="67"/>
      <c r="DN65" s="60"/>
      <c r="DO65" s="60"/>
      <c r="DP65" s="60"/>
      <c r="DQ65" s="60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0"/>
      <c r="FL65" s="61"/>
      <c r="FM65" s="61"/>
      <c r="FN65" s="61"/>
      <c r="FO65" s="61"/>
      <c r="FP65" s="61"/>
      <c r="FQ65" s="61"/>
      <c r="FR65" s="61"/>
      <c r="FS65" s="61"/>
      <c r="FT65" s="61"/>
      <c r="FU65" s="61"/>
    </row>
    <row r="66" spans="1:177" ht="7.5" customHeight="1" thickBot="1" x14ac:dyDescent="0.2">
      <c r="A66" s="55"/>
      <c r="B66" s="161"/>
      <c r="C66" s="162"/>
      <c r="D66" s="172"/>
      <c r="E66" s="173"/>
      <c r="F66" s="173"/>
      <c r="G66" s="173"/>
      <c r="H66" s="173"/>
      <c r="I66" s="173"/>
      <c r="J66" s="173"/>
      <c r="K66" s="173"/>
      <c r="L66" s="173"/>
      <c r="M66" s="173"/>
      <c r="N66" s="173"/>
      <c r="O66" s="173"/>
      <c r="P66" s="173"/>
      <c r="Q66" s="174"/>
      <c r="R66" s="221"/>
      <c r="S66" s="222"/>
      <c r="T66" s="222"/>
      <c r="U66" s="222"/>
      <c r="V66" s="222"/>
      <c r="W66" s="222"/>
      <c r="X66" s="222"/>
      <c r="Y66" s="222"/>
      <c r="Z66" s="222"/>
      <c r="AA66" s="222"/>
      <c r="AB66" s="222"/>
      <c r="AC66" s="222"/>
      <c r="AD66" s="222"/>
      <c r="AE66" s="222"/>
      <c r="AF66" s="222"/>
      <c r="AG66" s="222"/>
      <c r="AH66" s="223"/>
      <c r="AI66" s="37"/>
      <c r="AJ66" s="37"/>
      <c r="AK66" s="37"/>
      <c r="AL66" s="37"/>
      <c r="AM66" s="109"/>
      <c r="AN66" s="110"/>
      <c r="AO66" s="187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9"/>
      <c r="BC66" s="206"/>
      <c r="BD66" s="207"/>
      <c r="BE66" s="207"/>
      <c r="BF66" s="207"/>
      <c r="BG66" s="207"/>
      <c r="BH66" s="207"/>
      <c r="BI66" s="207"/>
      <c r="BJ66" s="207"/>
      <c r="BK66" s="207"/>
      <c r="BL66" s="207"/>
      <c r="BM66" s="207"/>
      <c r="BN66" s="207"/>
      <c r="BO66" s="208"/>
      <c r="BP66" s="85"/>
      <c r="BQ66" s="36"/>
      <c r="BR66" s="36"/>
      <c r="BS66" s="60"/>
      <c r="BT66" s="60"/>
      <c r="BU66" s="60"/>
      <c r="BV66" s="60"/>
      <c r="BW66" s="60"/>
      <c r="BX66" s="60"/>
      <c r="BY66" s="60"/>
      <c r="BZ66" s="60"/>
      <c r="CA66" s="60"/>
      <c r="CB66" s="60"/>
      <c r="CC66" s="60"/>
      <c r="CD66" s="60"/>
      <c r="CE66" s="60"/>
      <c r="CF66" s="60"/>
      <c r="CG66" s="60"/>
      <c r="CH66" s="60"/>
      <c r="CI66" s="60"/>
      <c r="CJ66" s="60"/>
      <c r="CK66" s="60"/>
      <c r="CL66" s="60"/>
      <c r="CM66" s="60"/>
      <c r="CN66" s="60"/>
      <c r="CO66" s="60"/>
      <c r="CP66" s="60"/>
      <c r="CQ66" s="60"/>
      <c r="CR66" s="60"/>
      <c r="CS66" s="60"/>
      <c r="CT66" s="60"/>
      <c r="CU66" s="60"/>
      <c r="CV66" s="60"/>
      <c r="CW66" s="60"/>
      <c r="CX66" s="60"/>
      <c r="CY66" s="60"/>
      <c r="CZ66" s="60"/>
      <c r="DA66" s="60"/>
      <c r="DB66" s="60"/>
      <c r="DC66" s="60"/>
      <c r="DD66" s="60"/>
      <c r="DE66" s="60"/>
      <c r="DF66" s="60"/>
      <c r="DG66" s="60"/>
      <c r="DH66" s="60"/>
      <c r="DI66" s="60"/>
      <c r="DJ66" s="60"/>
      <c r="DK66" s="60"/>
      <c r="DL66" s="60"/>
      <c r="DM66" s="60"/>
      <c r="DN66" s="60"/>
      <c r="DO66" s="60"/>
      <c r="DP66" s="60"/>
      <c r="DQ66" s="60"/>
      <c r="DR66" s="60"/>
      <c r="DS66" s="60"/>
      <c r="DT66" s="60"/>
      <c r="DU66" s="60"/>
      <c r="DV66" s="60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</row>
    <row r="67" spans="1:177" ht="7.5" customHeight="1" thickBot="1" x14ac:dyDescent="0.2">
      <c r="A67" s="55"/>
      <c r="B67" s="107" t="s">
        <v>45</v>
      </c>
      <c r="C67" s="108"/>
      <c r="D67" s="113" t="s">
        <v>46</v>
      </c>
      <c r="E67" s="114"/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5"/>
      <c r="R67" s="93">
        <f>IF(CZ73=2,1000000,IF(CZ73=1,0,0))</f>
        <v>0</v>
      </c>
      <c r="S67" s="94"/>
      <c r="T67" s="94"/>
      <c r="U67" s="94"/>
      <c r="V67" s="94"/>
      <c r="W67" s="94"/>
      <c r="X67" s="94"/>
      <c r="Y67" s="94"/>
      <c r="Z67" s="94"/>
      <c r="AA67" s="94"/>
      <c r="AB67" s="94"/>
      <c r="AC67" s="94"/>
      <c r="AD67" s="94"/>
      <c r="AE67" s="94"/>
      <c r="AF67" s="94"/>
      <c r="AG67" s="94"/>
      <c r="AH67" s="95"/>
      <c r="AI67" s="37"/>
      <c r="AJ67" s="37"/>
      <c r="AK67" s="37"/>
      <c r="AL67" s="37"/>
      <c r="AM67" s="161"/>
      <c r="AN67" s="162"/>
      <c r="AO67" s="200"/>
      <c r="AP67" s="201"/>
      <c r="AQ67" s="201"/>
      <c r="AR67" s="201"/>
      <c r="AS67" s="201"/>
      <c r="AT67" s="201"/>
      <c r="AU67" s="201"/>
      <c r="AV67" s="201"/>
      <c r="AW67" s="201"/>
      <c r="AX67" s="201"/>
      <c r="AY67" s="201"/>
      <c r="AZ67" s="201"/>
      <c r="BA67" s="201"/>
      <c r="BB67" s="202"/>
      <c r="BC67" s="209"/>
      <c r="BD67" s="210"/>
      <c r="BE67" s="210"/>
      <c r="BF67" s="210"/>
      <c r="BG67" s="210"/>
      <c r="BH67" s="210"/>
      <c r="BI67" s="210"/>
      <c r="BJ67" s="210"/>
      <c r="BK67" s="210"/>
      <c r="BL67" s="210"/>
      <c r="BM67" s="210"/>
      <c r="BN67" s="210"/>
      <c r="BO67" s="211"/>
      <c r="BP67" s="85"/>
      <c r="BQ67" s="36"/>
      <c r="BR67" s="36"/>
      <c r="BS67" s="60"/>
      <c r="BT67" s="60"/>
      <c r="BU67" s="60"/>
      <c r="BV67" s="60"/>
      <c r="BW67" s="60"/>
      <c r="BX67" s="60"/>
      <c r="BY67" s="60"/>
      <c r="BZ67" s="60"/>
      <c r="CA67" s="60"/>
      <c r="CB67" s="60"/>
      <c r="CC67" s="60"/>
      <c r="CD67" s="60"/>
      <c r="CE67" s="122" t="s">
        <v>47</v>
      </c>
      <c r="CF67" s="123"/>
      <c r="CG67" s="123"/>
      <c r="CH67" s="123"/>
      <c r="CI67" s="123"/>
      <c r="CJ67" s="123"/>
      <c r="CK67" s="123"/>
      <c r="CL67" s="123"/>
      <c r="CM67" s="123"/>
      <c r="CN67" s="123"/>
      <c r="CO67" s="123"/>
      <c r="CP67" s="123"/>
      <c r="CQ67" s="123"/>
      <c r="CR67" s="123"/>
      <c r="CS67" s="124"/>
      <c r="CT67" s="178" t="str">
        <f>IF(AF16="","",ROUNDUP(AF16,0))</f>
        <v/>
      </c>
      <c r="CU67" s="179"/>
      <c r="CV67" s="179"/>
      <c r="CW67" s="179"/>
      <c r="CX67" s="179"/>
      <c r="CY67" s="179"/>
      <c r="CZ67" s="179"/>
      <c r="DA67" s="179"/>
      <c r="DB67" s="179"/>
      <c r="DC67" s="179"/>
      <c r="DD67" s="141"/>
      <c r="DE67" s="141"/>
      <c r="DF67" s="141"/>
      <c r="DG67" s="141"/>
      <c r="DH67" s="141"/>
      <c r="DI67" s="141"/>
      <c r="DJ67" s="141"/>
      <c r="DK67" s="141"/>
      <c r="DL67" s="142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</row>
    <row r="68" spans="1:177" ht="7.5" customHeight="1" thickBot="1" x14ac:dyDescent="0.2">
      <c r="A68" s="38"/>
      <c r="B68" s="109"/>
      <c r="C68" s="110"/>
      <c r="D68" s="116"/>
      <c r="E68" s="117"/>
      <c r="F68" s="117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8"/>
      <c r="R68" s="96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7"/>
      <c r="AE68" s="97"/>
      <c r="AF68" s="97"/>
      <c r="AG68" s="97"/>
      <c r="AH68" s="98"/>
      <c r="AI68" s="37"/>
      <c r="AJ68" s="37"/>
      <c r="AK68" s="37"/>
      <c r="AL68" s="37"/>
      <c r="AM68" s="107" t="s">
        <v>48</v>
      </c>
      <c r="AN68" s="108"/>
      <c r="AO68" s="184" t="s">
        <v>49</v>
      </c>
      <c r="AP68" s="185"/>
      <c r="AQ68" s="185"/>
      <c r="AR68" s="185"/>
      <c r="AS68" s="185"/>
      <c r="AT68" s="185"/>
      <c r="AU68" s="185"/>
      <c r="AV68" s="185"/>
      <c r="AW68" s="185"/>
      <c r="AX68" s="185"/>
      <c r="AY68" s="185"/>
      <c r="AZ68" s="185"/>
      <c r="BA68" s="185"/>
      <c r="BB68" s="186"/>
      <c r="BC68" s="203">
        <f>IF(R61="","",IF(R64="","",BC62+BC65))</f>
        <v>4040000</v>
      </c>
      <c r="BD68" s="204"/>
      <c r="BE68" s="204"/>
      <c r="BF68" s="204"/>
      <c r="BG68" s="204"/>
      <c r="BH68" s="204"/>
      <c r="BI68" s="204"/>
      <c r="BJ68" s="204"/>
      <c r="BK68" s="204"/>
      <c r="BL68" s="204"/>
      <c r="BM68" s="204"/>
      <c r="BN68" s="204"/>
      <c r="BO68" s="205"/>
      <c r="BP68" s="85"/>
      <c r="BQ68" s="36"/>
      <c r="BR68" s="36"/>
      <c r="BS68" s="60"/>
      <c r="BT68" s="60"/>
      <c r="BU68" s="60"/>
      <c r="BV68" s="60"/>
      <c r="BW68" s="60"/>
      <c r="BX68" s="60"/>
      <c r="BY68" s="60"/>
      <c r="BZ68" s="60"/>
      <c r="CA68" s="60"/>
      <c r="CB68" s="60"/>
      <c r="CC68" s="60"/>
      <c r="CD68" s="60"/>
      <c r="CE68" s="175"/>
      <c r="CF68" s="176"/>
      <c r="CG68" s="176"/>
      <c r="CH68" s="176"/>
      <c r="CI68" s="176"/>
      <c r="CJ68" s="176"/>
      <c r="CK68" s="176"/>
      <c r="CL68" s="176"/>
      <c r="CM68" s="176"/>
      <c r="CN68" s="176"/>
      <c r="CO68" s="176"/>
      <c r="CP68" s="176"/>
      <c r="CQ68" s="176"/>
      <c r="CR68" s="176"/>
      <c r="CS68" s="177"/>
      <c r="CT68" s="180"/>
      <c r="CU68" s="181"/>
      <c r="CV68" s="181"/>
      <c r="CW68" s="181"/>
      <c r="CX68" s="181"/>
      <c r="CY68" s="181"/>
      <c r="CZ68" s="181"/>
      <c r="DA68" s="181"/>
      <c r="DB68" s="181"/>
      <c r="DC68" s="181"/>
      <c r="DD68" s="182"/>
      <c r="DE68" s="182"/>
      <c r="DF68" s="182"/>
      <c r="DG68" s="182"/>
      <c r="DH68" s="182"/>
      <c r="DI68" s="182"/>
      <c r="DJ68" s="182"/>
      <c r="DK68" s="182"/>
      <c r="DL68" s="183"/>
      <c r="DM68" s="60"/>
      <c r="DN68" s="60"/>
      <c r="DO68" s="60"/>
      <c r="DP68" s="60"/>
      <c r="DQ68" s="60"/>
      <c r="DR68" s="60"/>
      <c r="DS68" s="60"/>
      <c r="DT68" s="60"/>
      <c r="DU68" s="60"/>
      <c r="DV68" s="60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</row>
    <row r="69" spans="1:177" ht="7.5" customHeight="1" x14ac:dyDescent="0.15">
      <c r="A69" s="34"/>
      <c r="B69" s="161"/>
      <c r="C69" s="162"/>
      <c r="D69" s="172"/>
      <c r="E69" s="173"/>
      <c r="F69" s="173"/>
      <c r="G69" s="173"/>
      <c r="H69" s="173"/>
      <c r="I69" s="173"/>
      <c r="J69" s="173"/>
      <c r="K69" s="173"/>
      <c r="L69" s="173"/>
      <c r="M69" s="173"/>
      <c r="N69" s="173"/>
      <c r="O69" s="173"/>
      <c r="P69" s="173"/>
      <c r="Q69" s="174"/>
      <c r="R69" s="99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  <c r="AE69" s="100"/>
      <c r="AF69" s="100"/>
      <c r="AG69" s="100"/>
      <c r="AH69" s="101"/>
      <c r="AI69" s="35"/>
      <c r="AJ69" s="35"/>
      <c r="AK69" s="35"/>
      <c r="AL69" s="35"/>
      <c r="AM69" s="109"/>
      <c r="AN69" s="110"/>
      <c r="AO69" s="187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9"/>
      <c r="BC69" s="206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8"/>
      <c r="BP69" s="85"/>
      <c r="BQ69" s="36"/>
      <c r="BR69" s="36"/>
      <c r="BS69" s="60"/>
      <c r="BT69" s="60"/>
      <c r="BU69" s="60"/>
      <c r="BV69" s="60"/>
      <c r="BW69" s="60"/>
      <c r="BX69" s="60"/>
      <c r="BY69" s="60"/>
      <c r="BZ69" s="60"/>
      <c r="CA69" s="60"/>
      <c r="CB69" s="60"/>
      <c r="CC69" s="60"/>
      <c r="CD69" s="60"/>
      <c r="CE69" s="60"/>
      <c r="CF69" s="60"/>
      <c r="CG69" s="60"/>
      <c r="CH69" s="60"/>
      <c r="CI69" s="60"/>
      <c r="CJ69" s="60"/>
      <c r="CK69" s="60"/>
      <c r="CL69" s="60"/>
      <c r="CM69" s="60"/>
      <c r="CN69" s="60"/>
      <c r="CO69" s="60"/>
      <c r="CP69" s="60"/>
      <c r="CQ69" s="60"/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</row>
    <row r="70" spans="1:177" ht="7.5" customHeight="1" thickBot="1" x14ac:dyDescent="0.2">
      <c r="A70" s="34"/>
      <c r="B70" s="107" t="s">
        <v>50</v>
      </c>
      <c r="C70" s="108"/>
      <c r="D70" s="163" t="s">
        <v>51</v>
      </c>
      <c r="E70" s="164"/>
      <c r="F70" s="164"/>
      <c r="G70" s="164"/>
      <c r="H70" s="164"/>
      <c r="I70" s="164"/>
      <c r="J70" s="164"/>
      <c r="K70" s="164"/>
      <c r="L70" s="164"/>
      <c r="M70" s="164"/>
      <c r="N70" s="164"/>
      <c r="O70" s="164"/>
      <c r="P70" s="164"/>
      <c r="Q70" s="165"/>
      <c r="R70" s="93">
        <f>IF(R61="","",IF(R64="","",IF(R64=1,800000+R67,IF(R64&lt;=20,400000*R64+R67,8000000+700000*(R64-20)+R67))))</f>
        <v>19200000</v>
      </c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5"/>
      <c r="AI70" s="35"/>
      <c r="AJ70" s="35"/>
      <c r="AK70" s="35"/>
      <c r="AL70" s="35"/>
      <c r="AM70" s="111"/>
      <c r="AN70" s="112"/>
      <c r="AO70" s="190"/>
      <c r="AP70" s="191"/>
      <c r="AQ70" s="191"/>
      <c r="AR70" s="191"/>
      <c r="AS70" s="191"/>
      <c r="AT70" s="191"/>
      <c r="AU70" s="191"/>
      <c r="AV70" s="191"/>
      <c r="AW70" s="191"/>
      <c r="AX70" s="191"/>
      <c r="AY70" s="191"/>
      <c r="AZ70" s="191"/>
      <c r="BA70" s="191"/>
      <c r="BB70" s="192"/>
      <c r="BC70" s="209"/>
      <c r="BD70" s="210"/>
      <c r="BE70" s="210"/>
      <c r="BF70" s="210"/>
      <c r="BG70" s="210"/>
      <c r="BH70" s="210"/>
      <c r="BI70" s="210"/>
      <c r="BJ70" s="210"/>
      <c r="BK70" s="210"/>
      <c r="BL70" s="210"/>
      <c r="BM70" s="210"/>
      <c r="BN70" s="210"/>
      <c r="BO70" s="211"/>
      <c r="BP70" s="85"/>
      <c r="BQ70" s="36"/>
      <c r="BR70" s="36"/>
      <c r="BS70" s="60"/>
      <c r="BT70" s="60"/>
      <c r="BU70" s="60"/>
      <c r="BV70" s="60"/>
      <c r="BW70" s="60"/>
      <c r="BX70" s="60"/>
      <c r="BY70" s="60"/>
      <c r="BZ70" s="60"/>
      <c r="CA70" s="60"/>
      <c r="CB70" s="60"/>
      <c r="CC70" s="60"/>
      <c r="CD70" s="60"/>
      <c r="CE70" s="60"/>
      <c r="CF70" s="60"/>
      <c r="CG70" s="60"/>
      <c r="CH70" s="60"/>
      <c r="CI70" s="60"/>
      <c r="CJ70" s="60"/>
      <c r="CK70" s="60"/>
      <c r="CL70" s="60"/>
      <c r="CM70" s="60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0"/>
      <c r="DE70" s="60"/>
      <c r="DF70" s="60"/>
      <c r="DG70" s="60"/>
      <c r="DH70" s="60"/>
      <c r="DI70" s="60"/>
      <c r="DJ70" s="60"/>
      <c r="DK70" s="60"/>
      <c r="DL70" s="60"/>
      <c r="DM70" s="60"/>
      <c r="DN70" s="60"/>
      <c r="DO70" s="60"/>
      <c r="DP70" s="60"/>
      <c r="DQ70" s="60"/>
      <c r="DR70" s="60"/>
      <c r="DS70" s="60"/>
      <c r="DT70" s="60"/>
      <c r="DU70" s="60"/>
      <c r="DV70" s="60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</row>
    <row r="71" spans="1:177" ht="15.75" customHeight="1" x14ac:dyDescent="0.45">
      <c r="A71" s="24"/>
      <c r="B71" s="109"/>
      <c r="C71" s="110"/>
      <c r="D71" s="166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8"/>
      <c r="R71" s="96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98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56"/>
      <c r="BI71" s="56"/>
      <c r="BJ71" s="56"/>
      <c r="BK71" s="26"/>
      <c r="BL71" s="26"/>
      <c r="BM71" s="26"/>
      <c r="BN71" s="26"/>
      <c r="BO71" s="26"/>
      <c r="BP71" s="26"/>
      <c r="BQ71" s="36"/>
      <c r="BR71" s="36"/>
      <c r="BS71" s="60"/>
      <c r="BT71" s="60"/>
      <c r="BU71" s="60"/>
      <c r="BV71" s="60"/>
      <c r="BW71" s="60"/>
      <c r="BX71" s="60"/>
      <c r="BY71" s="60"/>
      <c r="BZ71" s="60"/>
      <c r="CA71" s="60"/>
      <c r="CB71" s="60"/>
      <c r="CC71" s="60"/>
      <c r="CD71" s="60"/>
      <c r="CE71" s="193" t="s">
        <v>52</v>
      </c>
      <c r="CF71" s="194"/>
      <c r="CG71" s="194"/>
      <c r="CH71" s="194"/>
      <c r="CI71" s="194"/>
      <c r="CJ71" s="194"/>
      <c r="CK71" s="194"/>
      <c r="CL71" s="194"/>
      <c r="CM71" s="195"/>
      <c r="CN71" s="60"/>
      <c r="CO71" s="193" t="s">
        <v>53</v>
      </c>
      <c r="CP71" s="194"/>
      <c r="CQ71" s="194"/>
      <c r="CR71" s="194"/>
      <c r="CS71" s="194"/>
      <c r="CT71" s="194"/>
      <c r="CU71" s="194"/>
      <c r="CV71" s="194"/>
      <c r="CW71" s="195"/>
      <c r="CX71" s="60"/>
      <c r="CY71" s="60"/>
      <c r="CZ71" s="193" t="s">
        <v>54</v>
      </c>
      <c r="DA71" s="194"/>
      <c r="DB71" s="194"/>
      <c r="DC71" s="194"/>
      <c r="DD71" s="194"/>
      <c r="DE71" s="194"/>
      <c r="DF71" s="194"/>
      <c r="DG71" s="194"/>
      <c r="DH71" s="195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</row>
    <row r="72" spans="1:177" ht="14.25" customHeight="1" x14ac:dyDescent="0.45">
      <c r="A72" s="24"/>
      <c r="B72" s="161"/>
      <c r="C72" s="162"/>
      <c r="D72" s="169"/>
      <c r="E72" s="170"/>
      <c r="F72" s="170"/>
      <c r="G72" s="170"/>
      <c r="H72" s="170"/>
      <c r="I72" s="170"/>
      <c r="J72" s="170"/>
      <c r="K72" s="170"/>
      <c r="L72" s="170"/>
      <c r="M72" s="170"/>
      <c r="N72" s="170"/>
      <c r="O72" s="170"/>
      <c r="P72" s="170"/>
      <c r="Q72" s="171"/>
      <c r="R72" s="99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1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56"/>
      <c r="BI72" s="56"/>
      <c r="BJ72" s="56"/>
      <c r="BK72" s="26"/>
      <c r="BL72" s="26"/>
      <c r="BM72" s="26"/>
      <c r="BN72" s="26"/>
      <c r="BO72" s="26"/>
      <c r="BP72" s="26"/>
      <c r="BQ72" s="36"/>
      <c r="BR72" s="36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196" t="s">
        <v>55</v>
      </c>
      <c r="CF72" s="197"/>
      <c r="CG72" s="198"/>
      <c r="CH72" s="36" t="s">
        <v>24</v>
      </c>
      <c r="CI72" s="36"/>
      <c r="CJ72" s="36"/>
      <c r="CK72" s="36"/>
      <c r="CL72" s="36"/>
      <c r="CM72" s="68"/>
      <c r="CN72" s="60"/>
      <c r="CO72" s="196" t="s">
        <v>55</v>
      </c>
      <c r="CP72" s="197"/>
      <c r="CQ72" s="198"/>
      <c r="CR72" s="36" t="s">
        <v>26</v>
      </c>
      <c r="CS72" s="36"/>
      <c r="CT72" s="36"/>
      <c r="CU72" s="36"/>
      <c r="CV72" s="36"/>
      <c r="CW72" s="68"/>
      <c r="CX72" s="60"/>
      <c r="CY72" s="60"/>
      <c r="CZ72" s="196" t="s">
        <v>55</v>
      </c>
      <c r="DA72" s="197"/>
      <c r="DB72" s="198"/>
      <c r="DC72" s="36" t="s">
        <v>56</v>
      </c>
      <c r="DD72" s="36"/>
      <c r="DE72" s="36"/>
      <c r="DF72" s="36"/>
      <c r="DG72" s="36"/>
      <c r="DH72" s="68"/>
      <c r="DI72" s="60"/>
      <c r="DJ72" s="60"/>
      <c r="DK72" s="60"/>
      <c r="DL72" s="60"/>
      <c r="DM72" s="60"/>
      <c r="DN72" s="60"/>
      <c r="DO72" s="60"/>
      <c r="DP72" s="60"/>
      <c r="DQ72" s="60"/>
      <c r="DR72" s="60"/>
      <c r="DS72" s="60"/>
      <c r="DT72" s="60"/>
      <c r="DU72" s="60"/>
      <c r="DV72" s="60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</row>
    <row r="73" spans="1:177" ht="12" customHeight="1" x14ac:dyDescent="0.45">
      <c r="A73" s="18"/>
      <c r="B73" s="107" t="s">
        <v>57</v>
      </c>
      <c r="C73" s="108"/>
      <c r="D73" s="163" t="s">
        <v>58</v>
      </c>
      <c r="E73" s="164"/>
      <c r="F73" s="164"/>
      <c r="G73" s="164"/>
      <c r="H73" s="164"/>
      <c r="I73" s="164"/>
      <c r="J73" s="164"/>
      <c r="K73" s="164"/>
      <c r="L73" s="164"/>
      <c r="M73" s="164"/>
      <c r="N73" s="164"/>
      <c r="O73" s="164"/>
      <c r="P73" s="164"/>
      <c r="Q73" s="165"/>
      <c r="R73" s="93">
        <f>IF(R61="","",IF(R64="","",IF(R61-R70&gt;0,R61-R70,0)))</f>
        <v>80800000</v>
      </c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5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57"/>
      <c r="BI73" s="57"/>
      <c r="BJ73" s="57"/>
      <c r="BK73" s="20"/>
      <c r="BL73" s="20"/>
      <c r="BM73" s="20"/>
      <c r="BN73" s="20"/>
      <c r="BO73" s="20"/>
      <c r="BP73" s="20"/>
      <c r="BQ73" s="36"/>
      <c r="BR73" s="36"/>
      <c r="BS73" s="60"/>
      <c r="BT73" s="60"/>
      <c r="BU73" s="60"/>
      <c r="BV73" s="60"/>
      <c r="BW73" s="60"/>
      <c r="BX73" s="60"/>
      <c r="BY73" s="60"/>
      <c r="BZ73" s="60"/>
      <c r="CA73" s="60"/>
      <c r="CB73" s="60"/>
      <c r="CC73" s="60"/>
      <c r="CD73" s="60"/>
      <c r="CE73" s="90">
        <v>2</v>
      </c>
      <c r="CF73" s="91"/>
      <c r="CG73" s="92"/>
      <c r="CH73" s="36" t="s">
        <v>26</v>
      </c>
      <c r="CI73" s="36"/>
      <c r="CJ73" s="36"/>
      <c r="CK73" s="36"/>
      <c r="CL73" s="36"/>
      <c r="CM73" s="68"/>
      <c r="CN73" s="60"/>
      <c r="CO73" s="90">
        <v>2</v>
      </c>
      <c r="CP73" s="91"/>
      <c r="CQ73" s="92"/>
      <c r="CR73" s="36" t="s">
        <v>67</v>
      </c>
      <c r="CS73" s="36"/>
      <c r="CT73" s="36"/>
      <c r="CU73" s="36"/>
      <c r="CV73" s="36"/>
      <c r="CW73" s="68"/>
      <c r="CX73" s="60"/>
      <c r="CY73" s="60"/>
      <c r="CZ73" s="90">
        <v>1</v>
      </c>
      <c r="DA73" s="91"/>
      <c r="DB73" s="92"/>
      <c r="DC73" s="36" t="s">
        <v>59</v>
      </c>
      <c r="DD73" s="36"/>
      <c r="DE73" s="36"/>
      <c r="DF73" s="36"/>
      <c r="DG73" s="36"/>
      <c r="DH73" s="68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</row>
    <row r="74" spans="1:177" ht="12" customHeight="1" thickBot="1" x14ac:dyDescent="0.5">
      <c r="A74" s="18"/>
      <c r="B74" s="109"/>
      <c r="C74" s="110"/>
      <c r="D74" s="166"/>
      <c r="E74" s="167"/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8"/>
      <c r="R74" s="96"/>
      <c r="S74" s="97"/>
      <c r="T74" s="97"/>
      <c r="U74" s="97"/>
      <c r="V74" s="97"/>
      <c r="W74" s="97"/>
      <c r="X74" s="97"/>
      <c r="Y74" s="97"/>
      <c r="Z74" s="97"/>
      <c r="AA74" s="97"/>
      <c r="AB74" s="97"/>
      <c r="AC74" s="97"/>
      <c r="AD74" s="97"/>
      <c r="AE74" s="97"/>
      <c r="AF74" s="97"/>
      <c r="AG74" s="97"/>
      <c r="AH74" s="98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57"/>
      <c r="BI74" s="57"/>
      <c r="BJ74" s="57"/>
      <c r="BK74" s="20"/>
      <c r="BL74" s="20"/>
      <c r="BM74" s="20"/>
      <c r="BN74" s="20"/>
      <c r="BO74" s="20"/>
      <c r="BP74" s="20"/>
      <c r="BQ74" s="36"/>
      <c r="BR74" s="36"/>
      <c r="BS74" s="60"/>
      <c r="BT74" s="60"/>
      <c r="BU74" s="60"/>
      <c r="BV74" s="60"/>
      <c r="BW74" s="60"/>
      <c r="BX74" s="60"/>
      <c r="BY74" s="60"/>
      <c r="BZ74" s="60"/>
      <c r="CA74" s="60"/>
      <c r="CB74" s="60"/>
      <c r="CC74" s="60"/>
      <c r="CD74" s="60"/>
      <c r="CE74" s="102">
        <v>3</v>
      </c>
      <c r="CF74" s="103"/>
      <c r="CG74" s="104"/>
      <c r="CH74" s="89" t="s">
        <v>67</v>
      </c>
      <c r="CI74" s="36"/>
      <c r="CJ74" s="36"/>
      <c r="CK74" s="36"/>
      <c r="CL74" s="36"/>
      <c r="CM74" s="68"/>
      <c r="CN74" s="60"/>
      <c r="CO74" s="69"/>
      <c r="CP74" s="36"/>
      <c r="CQ74" s="70"/>
      <c r="CR74" s="36"/>
      <c r="CS74" s="36"/>
      <c r="CT74" s="36"/>
      <c r="CU74" s="36"/>
      <c r="CV74" s="36"/>
      <c r="CW74" s="68"/>
      <c r="CX74" s="60"/>
      <c r="CY74" s="60"/>
      <c r="CZ74" s="71"/>
      <c r="DA74" s="72"/>
      <c r="DB74" s="73"/>
      <c r="DC74" s="72"/>
      <c r="DD74" s="72"/>
      <c r="DE74" s="72"/>
      <c r="DF74" s="72"/>
      <c r="DG74" s="72"/>
      <c r="DH74" s="74"/>
      <c r="DI74" s="60"/>
      <c r="DJ74" s="60"/>
      <c r="DK74" s="60"/>
      <c r="DL74" s="60"/>
      <c r="DM74" s="60"/>
      <c r="DN74" s="60"/>
      <c r="DO74" s="60"/>
      <c r="DP74" s="60"/>
      <c r="DQ74" s="60"/>
      <c r="DR74" s="60"/>
      <c r="DS74" s="60"/>
      <c r="DT74" s="60"/>
      <c r="DU74" s="60"/>
      <c r="DV74" s="60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</row>
    <row r="75" spans="1:177" ht="12" customHeight="1" thickBot="1" x14ac:dyDescent="0.5">
      <c r="A75" s="11"/>
      <c r="B75" s="161"/>
      <c r="C75" s="162"/>
      <c r="D75" s="169"/>
      <c r="E75" s="170"/>
      <c r="F75" s="170"/>
      <c r="G75" s="170"/>
      <c r="H75" s="170"/>
      <c r="I75" s="170"/>
      <c r="J75" s="170"/>
      <c r="K75" s="170"/>
      <c r="L75" s="170"/>
      <c r="M75" s="170"/>
      <c r="N75" s="170"/>
      <c r="O75" s="170"/>
      <c r="P75" s="170"/>
      <c r="Q75" s="171"/>
      <c r="R75" s="99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1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58"/>
      <c r="BI75" s="58"/>
      <c r="BJ75" s="58"/>
      <c r="BK75" s="13"/>
      <c r="BL75" s="13"/>
      <c r="BM75" s="13"/>
      <c r="BN75" s="13"/>
      <c r="BO75" s="13"/>
      <c r="BP75" s="13"/>
      <c r="BQ75" s="36"/>
      <c r="BR75" s="36"/>
      <c r="BS75" s="60"/>
      <c r="BT75" s="60"/>
      <c r="BU75" s="60"/>
      <c r="BV75" s="60"/>
      <c r="BW75" s="60"/>
      <c r="BX75" s="60"/>
      <c r="BY75" s="60"/>
      <c r="BZ75" s="60"/>
      <c r="CA75" s="60"/>
      <c r="CB75" s="60"/>
      <c r="CC75" s="60"/>
      <c r="CD75" s="60"/>
      <c r="CE75" s="71"/>
      <c r="CF75" s="72"/>
      <c r="CG75" s="73"/>
      <c r="CH75" s="72"/>
      <c r="CI75" s="72"/>
      <c r="CJ75" s="72"/>
      <c r="CK75" s="72"/>
      <c r="CL75" s="72"/>
      <c r="CM75" s="74"/>
      <c r="CN75" s="60"/>
      <c r="CO75" s="71"/>
      <c r="CP75" s="72"/>
      <c r="CQ75" s="73"/>
      <c r="CR75" s="72"/>
      <c r="CS75" s="72"/>
      <c r="CT75" s="72"/>
      <c r="CU75" s="72"/>
      <c r="CV75" s="72"/>
      <c r="CW75" s="74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</row>
    <row r="76" spans="1:177" ht="7.5" customHeight="1" x14ac:dyDescent="0.45">
      <c r="A76" s="11"/>
      <c r="B76" s="107" t="s">
        <v>60</v>
      </c>
      <c r="C76" s="108"/>
      <c r="D76" s="113" t="s">
        <v>61</v>
      </c>
      <c r="E76" s="114"/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5"/>
      <c r="R76" s="93">
        <f>IF(R61="","",IF(R64="","",IF(CE87=2,R73,ROUNDDOWN(R73/2,-3))))</f>
        <v>40400000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4"/>
      <c r="AG76" s="94"/>
      <c r="AH76" s="95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  <c r="BE76" s="12"/>
      <c r="BF76" s="12"/>
      <c r="BG76" s="12"/>
      <c r="BH76" s="58"/>
      <c r="BI76" s="58"/>
      <c r="BJ76" s="58"/>
      <c r="BK76" s="13"/>
      <c r="BL76" s="13"/>
      <c r="BM76" s="13"/>
      <c r="BN76" s="13"/>
      <c r="BO76" s="13"/>
      <c r="BP76" s="13"/>
      <c r="BQ76" s="36"/>
      <c r="BR76" s="36"/>
      <c r="BS76" s="60"/>
      <c r="BT76" s="60"/>
      <c r="BU76" s="60"/>
      <c r="BV76" s="60"/>
      <c r="BW76" s="60"/>
      <c r="BX76" s="60"/>
      <c r="BY76" s="60"/>
      <c r="BZ76" s="60"/>
      <c r="CA76" s="60"/>
      <c r="CB76" s="60"/>
      <c r="CC76" s="60"/>
      <c r="CD76" s="60"/>
      <c r="CE76" s="60"/>
      <c r="CF76" s="60"/>
      <c r="CG76" s="60"/>
      <c r="CH76" s="60"/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60"/>
      <c r="DP76" s="60"/>
      <c r="DQ76" s="60"/>
      <c r="DR76" s="60"/>
      <c r="DS76" s="60"/>
      <c r="DT76" s="60"/>
      <c r="DU76" s="60"/>
      <c r="DV76" s="60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</row>
    <row r="77" spans="1:177" ht="7.5" customHeight="1" thickBot="1" x14ac:dyDescent="0.5">
      <c r="A77" s="11"/>
      <c r="B77" s="109"/>
      <c r="C77" s="110"/>
      <c r="D77" s="116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8"/>
      <c r="R77" s="96"/>
      <c r="S77" s="97"/>
      <c r="T77" s="97"/>
      <c r="U77" s="97"/>
      <c r="V77" s="97"/>
      <c r="W77" s="97"/>
      <c r="X77" s="97"/>
      <c r="Y77" s="97"/>
      <c r="Z77" s="97"/>
      <c r="AA77" s="97"/>
      <c r="AB77" s="97"/>
      <c r="AC77" s="97"/>
      <c r="AD77" s="97"/>
      <c r="AE77" s="97"/>
      <c r="AF77" s="97"/>
      <c r="AG77" s="97"/>
      <c r="AH77" s="98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  <c r="BE77" s="12"/>
      <c r="BF77" s="12"/>
      <c r="BG77" s="12"/>
      <c r="BH77" s="58"/>
      <c r="BI77" s="58"/>
      <c r="BJ77" s="58"/>
      <c r="BK77" s="13"/>
      <c r="BL77" s="13"/>
      <c r="BM77" s="13"/>
      <c r="BN77" s="13"/>
      <c r="BO77" s="13"/>
      <c r="BP77" s="13"/>
      <c r="BQ77" s="36"/>
      <c r="BR77" s="36"/>
      <c r="BS77" s="60"/>
      <c r="BT77" s="60"/>
      <c r="BU77" s="60"/>
      <c r="BV77" s="60"/>
      <c r="BW77" s="60"/>
      <c r="BX77" s="60"/>
      <c r="BY77" s="60"/>
      <c r="BZ77" s="60"/>
      <c r="CA77" s="60"/>
      <c r="CB77" s="60"/>
      <c r="CC77" s="60"/>
      <c r="CD77" s="60"/>
      <c r="CE77" s="60"/>
      <c r="CF77" s="60"/>
      <c r="CG77" s="60"/>
      <c r="CH77" s="60"/>
      <c r="CI77" s="60"/>
      <c r="CJ77" s="60"/>
      <c r="CK77" s="60"/>
      <c r="CL77" s="60"/>
      <c r="CM77" s="60"/>
      <c r="CN77" s="60"/>
      <c r="CO77" s="60"/>
      <c r="CP77" s="60"/>
      <c r="CQ77" s="60"/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</row>
    <row r="78" spans="1:177" ht="7.5" customHeight="1" thickBot="1" x14ac:dyDescent="0.2">
      <c r="A78" s="11"/>
      <c r="B78" s="111"/>
      <c r="C78" s="112"/>
      <c r="D78" s="119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1"/>
      <c r="R78" s="158"/>
      <c r="S78" s="159"/>
      <c r="T78" s="159"/>
      <c r="U78" s="159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60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3"/>
      <c r="BI78" s="13"/>
      <c r="BJ78" s="13"/>
      <c r="BK78" s="13"/>
      <c r="BL78" s="13"/>
      <c r="BM78" s="13"/>
      <c r="BN78" s="13"/>
      <c r="BO78" s="13"/>
      <c r="BP78" s="13"/>
      <c r="BQ78" s="36"/>
      <c r="BR78" s="36"/>
      <c r="BS78" s="60"/>
      <c r="BT78" s="60"/>
      <c r="BU78" s="60"/>
      <c r="BV78" s="60"/>
      <c r="BW78" s="60"/>
      <c r="BX78" s="60"/>
      <c r="BY78" s="60"/>
      <c r="BZ78" s="60"/>
      <c r="CA78" s="60"/>
      <c r="CB78" s="60"/>
      <c r="CC78" s="60"/>
      <c r="CD78" s="60"/>
      <c r="CE78" s="122" t="s">
        <v>62</v>
      </c>
      <c r="CF78" s="123"/>
      <c r="CG78" s="123"/>
      <c r="CH78" s="123"/>
      <c r="CI78" s="123"/>
      <c r="CJ78" s="123"/>
      <c r="CK78" s="123"/>
      <c r="CL78" s="123"/>
      <c r="CM78" s="123"/>
      <c r="CN78" s="123"/>
      <c r="CO78" s="123"/>
      <c r="CP78" s="123"/>
      <c r="CQ78" s="123"/>
      <c r="CR78" s="123"/>
      <c r="CS78" s="124"/>
      <c r="CT78" s="140">
        <f>IF($R$61="","",IF($R$64="","",$R$76*0.06))</f>
        <v>2424000</v>
      </c>
      <c r="CU78" s="141"/>
      <c r="CV78" s="141"/>
      <c r="CW78" s="141"/>
      <c r="CX78" s="141"/>
      <c r="CY78" s="141"/>
      <c r="CZ78" s="141"/>
      <c r="DA78" s="141"/>
      <c r="DB78" s="142"/>
      <c r="DC78" s="60"/>
      <c r="DD78" s="60"/>
      <c r="DE78" s="60"/>
      <c r="DF78" s="60"/>
      <c r="DG78" s="60"/>
      <c r="DH78" s="60"/>
      <c r="DI78" s="60"/>
      <c r="DJ78" s="60"/>
      <c r="DK78" s="60"/>
      <c r="DL78" s="60"/>
      <c r="DM78" s="60"/>
      <c r="DN78" s="60"/>
      <c r="DO78" s="60"/>
      <c r="DP78" s="60"/>
      <c r="DQ78" s="60"/>
      <c r="DR78" s="60"/>
      <c r="DS78" s="60"/>
      <c r="DT78" s="60"/>
      <c r="DU78" s="60"/>
      <c r="DV78" s="60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  <c r="EO78" s="61"/>
      <c r="EP78" s="61"/>
      <c r="EQ78" s="61"/>
      <c r="ER78" s="61"/>
      <c r="ES78" s="61"/>
      <c r="ET78" s="61"/>
      <c r="EU78" s="61"/>
      <c r="EV78" s="61"/>
      <c r="EW78" s="61"/>
      <c r="EX78" s="61"/>
      <c r="EY78" s="61"/>
      <c r="EZ78" s="61"/>
      <c r="FA78" s="61"/>
      <c r="FB78" s="61"/>
      <c r="FC78" s="61"/>
      <c r="FD78" s="61"/>
      <c r="FE78" s="61"/>
      <c r="FF78" s="61"/>
      <c r="FG78" s="61"/>
      <c r="FH78" s="61"/>
      <c r="FI78" s="61"/>
      <c r="FJ78" s="61"/>
      <c r="FK78" s="61"/>
      <c r="FL78" s="61"/>
      <c r="FM78" s="61"/>
      <c r="FN78" s="61"/>
      <c r="FO78" s="61"/>
      <c r="FP78" s="61"/>
      <c r="FQ78" s="61"/>
      <c r="FR78" s="61"/>
      <c r="FS78" s="61"/>
      <c r="FT78" s="61"/>
      <c r="FU78" s="61"/>
    </row>
    <row r="79" spans="1:177" ht="7.5" customHeight="1" x14ac:dyDescent="0.15">
      <c r="A79" s="5"/>
      <c r="B79" s="6"/>
      <c r="C79" s="6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36"/>
      <c r="BR79" s="36"/>
      <c r="BS79" s="60"/>
      <c r="BT79" s="60"/>
      <c r="BU79" s="60"/>
      <c r="BV79" s="60"/>
      <c r="BW79" s="60"/>
      <c r="BX79" s="60"/>
      <c r="BY79" s="60"/>
      <c r="BZ79" s="60"/>
      <c r="CA79" s="60"/>
      <c r="CB79" s="60"/>
      <c r="CC79" s="60"/>
      <c r="CD79" s="60"/>
      <c r="CE79" s="125"/>
      <c r="CF79" s="126"/>
      <c r="CG79" s="126"/>
      <c r="CH79" s="126"/>
      <c r="CI79" s="126"/>
      <c r="CJ79" s="126"/>
      <c r="CK79" s="126"/>
      <c r="CL79" s="126"/>
      <c r="CM79" s="126"/>
      <c r="CN79" s="126"/>
      <c r="CO79" s="126"/>
      <c r="CP79" s="126"/>
      <c r="CQ79" s="126"/>
      <c r="CR79" s="126"/>
      <c r="CS79" s="127"/>
      <c r="CT79" s="143"/>
      <c r="CU79" s="144"/>
      <c r="CV79" s="144"/>
      <c r="CW79" s="144"/>
      <c r="CX79" s="144"/>
      <c r="CY79" s="144"/>
      <c r="CZ79" s="144"/>
      <c r="DA79" s="144"/>
      <c r="DB79" s="145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</row>
    <row r="80" spans="1:177" ht="7.5" customHeight="1" x14ac:dyDescent="0.15">
      <c r="A80" s="5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6"/>
      <c r="BO80" s="6"/>
      <c r="BP80" s="6"/>
      <c r="BQ80" s="39"/>
      <c r="BR80" s="39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146" t="s">
        <v>63</v>
      </c>
      <c r="CF80" s="147"/>
      <c r="CG80" s="147"/>
      <c r="CH80" s="147"/>
      <c r="CI80" s="147"/>
      <c r="CJ80" s="147"/>
      <c r="CK80" s="147"/>
      <c r="CL80" s="147"/>
      <c r="CM80" s="147"/>
      <c r="CN80" s="147"/>
      <c r="CO80" s="147"/>
      <c r="CP80" s="147"/>
      <c r="CQ80" s="147"/>
      <c r="CR80" s="147"/>
      <c r="CS80" s="148"/>
      <c r="CT80" s="152">
        <f>IF($R$61="","",IF($R$64="","",$R$76*0.04))</f>
        <v>1616000</v>
      </c>
      <c r="CU80" s="153"/>
      <c r="CV80" s="153"/>
      <c r="CW80" s="153"/>
      <c r="CX80" s="153"/>
      <c r="CY80" s="153"/>
      <c r="CZ80" s="153"/>
      <c r="DA80" s="153"/>
      <c r="DB80" s="154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</row>
    <row r="81" spans="1:177" ht="7.5" customHeight="1" thickBot="1" x14ac:dyDescent="0.2">
      <c r="A81" s="5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39"/>
      <c r="BR81" s="39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149"/>
      <c r="CF81" s="150"/>
      <c r="CG81" s="150"/>
      <c r="CH81" s="150"/>
      <c r="CI81" s="150"/>
      <c r="CJ81" s="150"/>
      <c r="CK81" s="150"/>
      <c r="CL81" s="150"/>
      <c r="CM81" s="150"/>
      <c r="CN81" s="150"/>
      <c r="CO81" s="150"/>
      <c r="CP81" s="150"/>
      <c r="CQ81" s="150"/>
      <c r="CR81" s="150"/>
      <c r="CS81" s="151"/>
      <c r="CT81" s="155"/>
      <c r="CU81" s="156"/>
      <c r="CV81" s="156"/>
      <c r="CW81" s="156"/>
      <c r="CX81" s="156"/>
      <c r="CY81" s="156"/>
      <c r="CZ81" s="156"/>
      <c r="DA81" s="156"/>
      <c r="DB81" s="157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</row>
    <row r="82" spans="1:177" ht="7.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R82" s="39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</row>
    <row r="83" spans="1:177" s="61" customFormat="1" ht="7.5" customHeight="1" thickBot="1" x14ac:dyDescent="0.2">
      <c r="BR83" s="39"/>
      <c r="BS83" s="39"/>
      <c r="BT83" s="39"/>
      <c r="BU83" s="39"/>
      <c r="BV83" s="39"/>
      <c r="BW83" s="39"/>
      <c r="BX83" s="39"/>
    </row>
    <row r="84" spans="1:177" ht="7.5" customHeight="1" x14ac:dyDescent="0.1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R84" s="39"/>
      <c r="BS84" s="39"/>
      <c r="BT84" s="39"/>
      <c r="BU84" s="39"/>
      <c r="BV84" s="39"/>
      <c r="BW84" s="39"/>
      <c r="BX84" s="39"/>
      <c r="BY84" s="61"/>
      <c r="BZ84" s="61"/>
      <c r="CA84" s="61"/>
      <c r="CB84" s="61"/>
      <c r="CC84" s="61"/>
      <c r="CD84" s="61"/>
      <c r="CE84" s="128" t="s">
        <v>64</v>
      </c>
      <c r="CF84" s="129"/>
      <c r="CG84" s="129"/>
      <c r="CH84" s="129"/>
      <c r="CI84" s="129"/>
      <c r="CJ84" s="129"/>
      <c r="CK84" s="129"/>
      <c r="CL84" s="129"/>
      <c r="CM84" s="129"/>
      <c r="CN84" s="129"/>
      <c r="CO84" s="129"/>
      <c r="CP84" s="129"/>
      <c r="CQ84" s="129"/>
      <c r="CR84" s="129"/>
      <c r="CS84" s="129"/>
      <c r="CT84" s="129"/>
      <c r="CU84" s="129"/>
      <c r="CV84" s="129"/>
      <c r="CW84" s="129"/>
      <c r="CX84" s="129"/>
      <c r="CY84" s="129"/>
      <c r="CZ84" s="129"/>
      <c r="DA84" s="129"/>
      <c r="DB84" s="130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</row>
    <row r="85" spans="1:177" ht="7.5" customHeight="1" x14ac:dyDescent="0.15">
      <c r="A85" s="61"/>
      <c r="B85" s="61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R85" s="61"/>
      <c r="BS85" s="39"/>
      <c r="BT85" s="39"/>
      <c r="BU85" s="39"/>
      <c r="BV85" s="39"/>
      <c r="BW85" s="39"/>
      <c r="BX85" s="39"/>
      <c r="BY85" s="61"/>
      <c r="BZ85" s="61"/>
      <c r="CA85" s="61"/>
      <c r="CB85" s="61"/>
      <c r="CC85" s="61"/>
      <c r="CD85" s="61"/>
      <c r="CE85" s="131"/>
      <c r="CF85" s="132"/>
      <c r="CG85" s="132"/>
      <c r="CH85" s="132"/>
      <c r="CI85" s="132"/>
      <c r="CJ85" s="132"/>
      <c r="CK85" s="132"/>
      <c r="CL85" s="132"/>
      <c r="CM85" s="132"/>
      <c r="CN85" s="132"/>
      <c r="CO85" s="132"/>
      <c r="CP85" s="132"/>
      <c r="CQ85" s="132"/>
      <c r="CR85" s="132"/>
      <c r="CS85" s="132"/>
      <c r="CT85" s="132"/>
      <c r="CU85" s="132"/>
      <c r="CV85" s="132"/>
      <c r="CW85" s="132"/>
      <c r="CX85" s="132"/>
      <c r="CY85" s="132"/>
      <c r="CZ85" s="132"/>
      <c r="DA85" s="132"/>
      <c r="DB85" s="133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</row>
    <row r="86" spans="1:177" ht="12" customHeight="1" x14ac:dyDescent="0.15">
      <c r="A86" s="61"/>
      <c r="B86" s="61"/>
      <c r="C86" s="61"/>
      <c r="D86" s="61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R86" s="61"/>
      <c r="BS86" s="61"/>
      <c r="BT86" s="39"/>
      <c r="BU86" s="39"/>
      <c r="BV86" s="39"/>
      <c r="BW86" s="39"/>
      <c r="BX86" s="39"/>
      <c r="BY86" s="61"/>
      <c r="BZ86" s="61"/>
      <c r="CA86" s="61"/>
      <c r="CB86" s="61"/>
      <c r="CC86" s="61"/>
      <c r="CD86" s="61"/>
      <c r="CE86" s="134" t="s">
        <v>55</v>
      </c>
      <c r="CF86" s="135"/>
      <c r="CG86" s="136"/>
      <c r="CH86" s="75" t="s">
        <v>56</v>
      </c>
      <c r="CI86" s="76"/>
      <c r="CJ86" s="76"/>
      <c r="CK86" s="76"/>
      <c r="CL86" s="76"/>
      <c r="CM86" s="76"/>
      <c r="CN86" s="76"/>
      <c r="CO86" s="76"/>
      <c r="CP86" s="76"/>
      <c r="CQ86" s="76"/>
      <c r="CR86" s="76"/>
      <c r="CS86" s="76"/>
      <c r="CT86" s="76"/>
      <c r="CU86" s="76"/>
      <c r="CV86" s="76"/>
      <c r="CW86" s="76"/>
      <c r="CX86" s="76"/>
      <c r="CY86" s="76"/>
      <c r="CZ86" s="76"/>
      <c r="DA86" s="76"/>
      <c r="DB86" s="77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</row>
    <row r="87" spans="1:177" ht="12" customHeight="1" x14ac:dyDescent="0.15">
      <c r="A87" s="61"/>
      <c r="B87" s="61"/>
      <c r="C87" s="61"/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R87" s="61"/>
      <c r="BS87" s="61"/>
      <c r="BT87" s="39"/>
      <c r="BU87" s="39"/>
      <c r="BV87" s="39"/>
      <c r="BW87" s="39"/>
      <c r="BX87" s="39"/>
      <c r="BY87" s="61"/>
      <c r="BZ87" s="61"/>
      <c r="CA87" s="61"/>
      <c r="CB87" s="61"/>
      <c r="CC87" s="61"/>
      <c r="CD87" s="61"/>
      <c r="CE87" s="137">
        <v>1</v>
      </c>
      <c r="CF87" s="138"/>
      <c r="CG87" s="139"/>
      <c r="CH87" s="78" t="s">
        <v>59</v>
      </c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79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</row>
    <row r="88" spans="1:177" ht="12" customHeight="1" thickBot="1" x14ac:dyDescent="0.2">
      <c r="A88" s="61"/>
      <c r="B88" s="61"/>
      <c r="C88" s="61"/>
      <c r="D88" s="61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105"/>
      <c r="CF88" s="106"/>
      <c r="CG88" s="106"/>
      <c r="CH88" s="80"/>
      <c r="CI88" s="81"/>
      <c r="CJ88" s="81"/>
      <c r="CK88" s="81"/>
      <c r="CL88" s="81"/>
      <c r="CM88" s="81"/>
      <c r="CN88" s="81"/>
      <c r="CO88" s="81"/>
      <c r="CP88" s="81"/>
      <c r="CQ88" s="81"/>
      <c r="CR88" s="81"/>
      <c r="CS88" s="81"/>
      <c r="CT88" s="81"/>
      <c r="CU88" s="81"/>
      <c r="CV88" s="81"/>
      <c r="CW88" s="81"/>
      <c r="CX88" s="81"/>
      <c r="CY88" s="81"/>
      <c r="CZ88" s="81"/>
      <c r="DA88" s="81"/>
      <c r="DB88" s="82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</row>
    <row r="89" spans="1:177" ht="7.5" customHeight="1" x14ac:dyDescent="0.15">
      <c r="A89" s="61"/>
      <c r="B89" s="61"/>
      <c r="C89" s="61"/>
      <c r="D89" s="61"/>
      <c r="E89" s="61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</row>
    <row r="90" spans="1:177" ht="7.5" customHeight="1" x14ac:dyDescent="0.15">
      <c r="A90" s="61"/>
      <c r="B90" s="61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R90" s="61"/>
      <c r="BS90" s="61"/>
      <c r="BT90" s="61"/>
      <c r="BU90" s="61"/>
      <c r="BV90" s="61"/>
      <c r="BW90" s="61"/>
      <c r="BX90" s="61"/>
      <c r="BY90" s="61"/>
      <c r="BZ90" s="39"/>
      <c r="CA90" s="39"/>
      <c r="CB90" s="39"/>
      <c r="CC90" s="39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</row>
    <row r="91" spans="1:177" ht="7.5" customHeight="1" x14ac:dyDescent="0.15">
      <c r="A91" s="61"/>
      <c r="B91" s="61"/>
      <c r="C91" s="61"/>
      <c r="D91" s="61"/>
      <c r="E91" s="61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</row>
    <row r="92" spans="1:177" ht="7.5" customHeight="1" x14ac:dyDescent="0.15">
      <c r="A92" s="61"/>
      <c r="B92" s="61"/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</row>
    <row r="93" spans="1:177" ht="7.5" customHeight="1" x14ac:dyDescent="0.15">
      <c r="A93" s="6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</row>
    <row r="94" spans="1:177" ht="7.5" customHeight="1" x14ac:dyDescent="0.15">
      <c r="A94" s="61"/>
      <c r="B94" s="61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</row>
    <row r="95" spans="1:177" ht="7.5" customHeight="1" x14ac:dyDescent="0.15">
      <c r="A95" s="61"/>
      <c r="B95" s="61"/>
      <c r="C95" s="61"/>
      <c r="D95" s="61"/>
      <c r="E95" s="61"/>
      <c r="F95" s="61"/>
      <c r="G95" s="61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</row>
    <row r="96" spans="1:177" ht="7.5" customHeight="1" x14ac:dyDescent="0.15">
      <c r="A96" s="61"/>
      <c r="B96" s="61"/>
      <c r="C96" s="61"/>
      <c r="D96" s="61"/>
      <c r="E96" s="61"/>
      <c r="F96" s="61"/>
      <c r="G96" s="61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</row>
    <row r="97" spans="141:177" ht="7.5" customHeight="1" x14ac:dyDescent="0.15"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</row>
    <row r="98" spans="141:177" ht="7.5" customHeight="1" x14ac:dyDescent="0.15"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  <c r="FH98" s="61"/>
      <c r="FI98" s="61"/>
      <c r="FJ98" s="61"/>
      <c r="FK98" s="61"/>
      <c r="FL98" s="61"/>
      <c r="FM98" s="61"/>
      <c r="FN98" s="61"/>
      <c r="FO98" s="61"/>
      <c r="FP98" s="61"/>
      <c r="FQ98" s="61"/>
      <c r="FR98" s="61"/>
      <c r="FS98" s="61"/>
      <c r="FT98" s="61"/>
      <c r="FU98" s="61"/>
    </row>
    <row r="99" spans="141:177" ht="7.5" customHeight="1" x14ac:dyDescent="0.15"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</row>
    <row r="100" spans="141:177" ht="7.5" customHeight="1" x14ac:dyDescent="0.15"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</row>
    <row r="101" spans="141:177" ht="7.5" customHeight="1" x14ac:dyDescent="0.15"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</row>
    <row r="102" spans="141:177" ht="7.5" customHeight="1" x14ac:dyDescent="0.15"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</row>
    <row r="103" spans="141:177" ht="7.5" customHeight="1" x14ac:dyDescent="0.15"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</row>
    <row r="104" spans="141:177" ht="7.5" customHeight="1" x14ac:dyDescent="0.15">
      <c r="EK104" s="61"/>
      <c r="EL104" s="61"/>
      <c r="EM104" s="61"/>
      <c r="EN104" s="61"/>
      <c r="EO104" s="61"/>
      <c r="EP104" s="61"/>
      <c r="EQ104" s="61"/>
      <c r="ER104" s="61"/>
      <c r="ES104" s="61"/>
      <c r="ET104" s="61"/>
      <c r="EU104" s="61"/>
      <c r="EV104" s="61"/>
      <c r="EW104" s="61"/>
      <c r="EX104" s="61"/>
      <c r="EY104" s="61"/>
      <c r="EZ104" s="61"/>
      <c r="FA104" s="61"/>
      <c r="FB104" s="61"/>
      <c r="FC104" s="61"/>
      <c r="FD104" s="61"/>
      <c r="FE104" s="61"/>
      <c r="FF104" s="61"/>
      <c r="FG104" s="61"/>
      <c r="FH104" s="61"/>
      <c r="FI104" s="61"/>
      <c r="FJ104" s="61"/>
      <c r="FK104" s="61"/>
      <c r="FL104" s="61"/>
      <c r="FM104" s="61"/>
      <c r="FN104" s="61"/>
      <c r="FO104" s="61"/>
      <c r="FP104" s="61"/>
      <c r="FQ104" s="61"/>
      <c r="FR104" s="61"/>
      <c r="FS104" s="61"/>
      <c r="FT104" s="61"/>
      <c r="FU104" s="61"/>
    </row>
    <row r="105" spans="141:177" ht="7.5" customHeight="1" x14ac:dyDescent="0.15">
      <c r="EK105" s="61"/>
      <c r="EL105" s="61"/>
      <c r="EM105" s="61"/>
      <c r="EN105" s="61"/>
      <c r="EO105" s="61"/>
      <c r="EP105" s="61"/>
      <c r="EQ105" s="61"/>
      <c r="ER105" s="61"/>
      <c r="ES105" s="61"/>
      <c r="ET105" s="61"/>
      <c r="EU105" s="61"/>
      <c r="EV105" s="61"/>
      <c r="EW105" s="61"/>
      <c r="EX105" s="61"/>
      <c r="EY105" s="61"/>
      <c r="EZ105" s="61"/>
      <c r="FA105" s="61"/>
      <c r="FB105" s="61"/>
      <c r="FC105" s="61"/>
      <c r="FD105" s="61"/>
      <c r="FE105" s="61"/>
      <c r="FF105" s="61"/>
      <c r="FG105" s="61"/>
      <c r="FH105" s="61"/>
      <c r="FI105" s="61"/>
      <c r="FJ105" s="61"/>
      <c r="FK105" s="61"/>
      <c r="FL105" s="61"/>
      <c r="FM105" s="61"/>
      <c r="FN105" s="61"/>
      <c r="FO105" s="61"/>
      <c r="FP105" s="61"/>
      <c r="FQ105" s="61"/>
      <c r="FR105" s="61"/>
      <c r="FS105" s="61"/>
      <c r="FT105" s="61"/>
      <c r="FU105" s="61"/>
    </row>
    <row r="106" spans="141:177" ht="7.5" customHeight="1" x14ac:dyDescent="0.15">
      <c r="EK106" s="61"/>
      <c r="EL106" s="61"/>
      <c r="EM106" s="61"/>
      <c r="EN106" s="61"/>
      <c r="EO106" s="61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61"/>
      <c r="FL106" s="61"/>
      <c r="FM106" s="61"/>
      <c r="FN106" s="61"/>
      <c r="FO106" s="61"/>
      <c r="FP106" s="61"/>
      <c r="FQ106" s="61"/>
      <c r="FR106" s="61"/>
      <c r="FS106" s="61"/>
      <c r="FT106" s="61"/>
      <c r="FU106" s="61"/>
    </row>
    <row r="107" spans="141:177" ht="7.5" customHeight="1" x14ac:dyDescent="0.15"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1"/>
      <c r="FK107" s="61"/>
      <c r="FL107" s="61"/>
      <c r="FM107" s="61"/>
      <c r="FN107" s="61"/>
      <c r="FO107" s="61"/>
      <c r="FP107" s="61"/>
      <c r="FQ107" s="61"/>
      <c r="FR107" s="61"/>
      <c r="FS107" s="61"/>
      <c r="FT107" s="61"/>
      <c r="FU107" s="61"/>
    </row>
    <row r="108" spans="141:177" ht="7.5" customHeight="1" x14ac:dyDescent="0.15">
      <c r="EK108" s="61"/>
      <c r="EL108" s="61"/>
      <c r="EM108" s="61"/>
      <c r="EN108" s="61"/>
      <c r="EO108" s="61"/>
      <c r="EP108" s="61"/>
      <c r="EQ108" s="61"/>
      <c r="ER108" s="61"/>
      <c r="ES108" s="61"/>
      <c r="ET108" s="61"/>
      <c r="EU108" s="61"/>
      <c r="EV108" s="61"/>
      <c r="EW108" s="61"/>
      <c r="EX108" s="61"/>
      <c r="EY108" s="61"/>
      <c r="EZ108" s="61"/>
      <c r="FA108" s="61"/>
      <c r="FB108" s="61"/>
      <c r="FC108" s="61"/>
      <c r="FD108" s="61"/>
      <c r="FE108" s="61"/>
      <c r="FF108" s="61"/>
      <c r="FG108" s="61"/>
      <c r="FH108" s="61"/>
      <c r="FI108" s="61"/>
      <c r="FJ108" s="61"/>
      <c r="FK108" s="61"/>
      <c r="FL108" s="61"/>
      <c r="FM108" s="61"/>
      <c r="FN108" s="61"/>
      <c r="FO108" s="61"/>
      <c r="FP108" s="61"/>
      <c r="FQ108" s="61"/>
      <c r="FR108" s="61"/>
      <c r="FS108" s="61"/>
      <c r="FT108" s="61"/>
      <c r="FU108" s="61"/>
    </row>
    <row r="109" spans="141:177" ht="7.5" customHeight="1" x14ac:dyDescent="0.15"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</row>
    <row r="110" spans="141:177" ht="7.5" customHeight="1" x14ac:dyDescent="0.15"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  <c r="FJ110" s="61"/>
    </row>
    <row r="111" spans="141:177" ht="7.5" customHeight="1" x14ac:dyDescent="0.15"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1"/>
    </row>
    <row r="112" spans="141:177" ht="7.5" customHeight="1" x14ac:dyDescent="0.15"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  <c r="FJ112" s="61"/>
    </row>
    <row r="113" spans="141:166" ht="7.5" customHeight="1" x14ac:dyDescent="0.15"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  <c r="FJ113" s="61"/>
    </row>
    <row r="114" spans="141:166" ht="7.5" customHeight="1" x14ac:dyDescent="0.15">
      <c r="EK114" s="61"/>
      <c r="EL114" s="61"/>
      <c r="EM114" s="61"/>
      <c r="EN114" s="61"/>
      <c r="EO114" s="61"/>
      <c r="EP114" s="61"/>
      <c r="EQ114" s="61"/>
      <c r="ER114" s="61"/>
      <c r="ES114" s="61"/>
      <c r="ET114" s="61"/>
      <c r="EU114" s="61"/>
      <c r="EV114" s="61"/>
      <c r="EW114" s="61"/>
      <c r="EX114" s="61"/>
      <c r="EY114" s="61"/>
      <c r="EZ114" s="61"/>
      <c r="FA114" s="61"/>
      <c r="FB114" s="61"/>
      <c r="FC114" s="61"/>
      <c r="FD114" s="61"/>
      <c r="FE114" s="61"/>
      <c r="FF114" s="61"/>
      <c r="FG114" s="61"/>
      <c r="FH114" s="61"/>
      <c r="FI114" s="61"/>
      <c r="FJ114" s="61"/>
    </row>
    <row r="115" spans="141:166" ht="7.5" customHeight="1" x14ac:dyDescent="0.15"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</row>
    <row r="116" spans="141:166" ht="7.5" customHeight="1" x14ac:dyDescent="0.15">
      <c r="EK116" s="61"/>
      <c r="EL116" s="61"/>
      <c r="EM116" s="61"/>
      <c r="EN116" s="61"/>
      <c r="EO116" s="61"/>
      <c r="EP116" s="61"/>
      <c r="EQ116" s="61"/>
      <c r="ER116" s="61"/>
      <c r="ES116" s="61"/>
      <c r="ET116" s="61"/>
      <c r="EU116" s="61"/>
      <c r="EV116" s="61"/>
      <c r="EW116" s="61"/>
      <c r="EX116" s="61"/>
      <c r="EY116" s="61"/>
      <c r="EZ116" s="61"/>
      <c r="FA116" s="61"/>
      <c r="FB116" s="61"/>
      <c r="FC116" s="61"/>
      <c r="FD116" s="61"/>
      <c r="FE116" s="61"/>
      <c r="FF116" s="61"/>
      <c r="FG116" s="61"/>
      <c r="FH116" s="61"/>
      <c r="FI116" s="61"/>
      <c r="FJ116" s="61"/>
    </row>
    <row r="117" spans="141:166" ht="7.5" customHeight="1" x14ac:dyDescent="0.15"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</row>
    <row r="118" spans="141:166" ht="7.5" customHeight="1" x14ac:dyDescent="0.15">
      <c r="EK118" s="61"/>
      <c r="EL118" s="61"/>
      <c r="EM118" s="61"/>
      <c r="EN118" s="61"/>
      <c r="EO118" s="61"/>
      <c r="EP118" s="61"/>
      <c r="EQ118" s="61"/>
      <c r="ER118" s="61"/>
      <c r="ES118" s="61"/>
      <c r="ET118" s="61"/>
      <c r="EU118" s="61"/>
      <c r="EV118" s="61"/>
      <c r="EW118" s="61"/>
      <c r="EX118" s="61"/>
      <c r="EY118" s="61"/>
      <c r="EZ118" s="61"/>
      <c r="FA118" s="61"/>
      <c r="FB118" s="61"/>
      <c r="FC118" s="61"/>
      <c r="FD118" s="61"/>
      <c r="FE118" s="61"/>
      <c r="FF118" s="61"/>
      <c r="FG118" s="61"/>
      <c r="FH118" s="61"/>
      <c r="FI118" s="61"/>
      <c r="FJ118" s="61"/>
    </row>
    <row r="119" spans="141:166" ht="7.5" customHeight="1" x14ac:dyDescent="0.15"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</row>
    <row r="120" spans="141:166" ht="7.5" customHeight="1" x14ac:dyDescent="0.15"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</row>
    <row r="121" spans="141:166" ht="7.5" customHeight="1" x14ac:dyDescent="0.15"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</row>
    <row r="122" spans="141:166" ht="7.5" customHeight="1" x14ac:dyDescent="0.15">
      <c r="EK122" s="61"/>
      <c r="EL122" s="61"/>
      <c r="EM122" s="61"/>
      <c r="EN122" s="61"/>
      <c r="EO122" s="61"/>
      <c r="EP122" s="61"/>
      <c r="EQ122" s="61"/>
      <c r="ER122" s="61"/>
      <c r="ES122" s="61"/>
      <c r="ET122" s="61"/>
      <c r="EU122" s="61"/>
      <c r="EV122" s="61"/>
      <c r="EW122" s="61"/>
      <c r="EX122" s="61"/>
      <c r="EY122" s="61"/>
      <c r="EZ122" s="61"/>
      <c r="FA122" s="61"/>
      <c r="FB122" s="61"/>
      <c r="FC122" s="61"/>
      <c r="FD122" s="61"/>
      <c r="FE122" s="61"/>
      <c r="FF122" s="61"/>
      <c r="FG122" s="61"/>
      <c r="FH122" s="61"/>
      <c r="FI122" s="61"/>
      <c r="FJ122" s="61"/>
    </row>
    <row r="123" spans="141:166" ht="7.5" customHeight="1" x14ac:dyDescent="0.15"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</row>
    <row r="124" spans="141:166" ht="7.5" customHeight="1" x14ac:dyDescent="0.15"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</row>
    <row r="125" spans="141:166" ht="7.5" customHeight="1" x14ac:dyDescent="0.15"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</row>
  </sheetData>
  <sheetProtection algorithmName="SHA-512" hashValue="zxT/NpBDsPmzdI4gwHPxv6LhiiwqtFoc6rZnFU6pKfZZwUMEbTPwzRpg20KaUzXI18AORWT1cfkK4Nk3lcQgXg==" saltValue="ppeMc44BGudNSDFQgWeM+A==" spinCount="100000" sheet="1" objects="1" scenarios="1"/>
  <mergeCells count="181">
    <mergeCell ref="DC50:DF50"/>
    <mergeCell ref="DG50:DH50"/>
    <mergeCell ref="DI50:DJ50"/>
    <mergeCell ref="DK50:DL50"/>
    <mergeCell ref="DM50:DP50"/>
    <mergeCell ref="W2:AU4"/>
    <mergeCell ref="T10:AV12"/>
    <mergeCell ref="T13:U15"/>
    <mergeCell ref="V13:AE15"/>
    <mergeCell ref="AF13:AV15"/>
    <mergeCell ref="T16:U22"/>
    <mergeCell ref="V16:W18"/>
    <mergeCell ref="X16:AE18"/>
    <mergeCell ref="AF16:AV18"/>
    <mergeCell ref="V19:W22"/>
    <mergeCell ref="AU19:AV20"/>
    <mergeCell ref="X21:AE22"/>
    <mergeCell ref="AK21:AL22"/>
    <mergeCell ref="AM21:AN22"/>
    <mergeCell ref="AO21:AP22"/>
    <mergeCell ref="AQ21:AR22"/>
    <mergeCell ref="AS21:AT22"/>
    <mergeCell ref="AU21:AV22"/>
    <mergeCell ref="X19:AE20"/>
    <mergeCell ref="AK19:AL20"/>
    <mergeCell ref="AM19:AN20"/>
    <mergeCell ref="AO19:AP20"/>
    <mergeCell ref="AQ19:AR20"/>
    <mergeCell ref="AS19:AT20"/>
    <mergeCell ref="T23:U25"/>
    <mergeCell ref="V23:AE25"/>
    <mergeCell ref="T26:U28"/>
    <mergeCell ref="V26:AE28"/>
    <mergeCell ref="CE38:CV41"/>
    <mergeCell ref="CW38:DF39"/>
    <mergeCell ref="S41:AW42"/>
    <mergeCell ref="CE42:CH43"/>
    <mergeCell ref="CI42:CN43"/>
    <mergeCell ref="CO42:CP43"/>
    <mergeCell ref="S43:AW45"/>
    <mergeCell ref="CE44:CH45"/>
    <mergeCell ref="CI44:CN45"/>
    <mergeCell ref="CO44:CP45"/>
    <mergeCell ref="CQ44:CV45"/>
    <mergeCell ref="CW44:CX45"/>
    <mergeCell ref="CY44:CZ45"/>
    <mergeCell ref="CQ42:CV43"/>
    <mergeCell ref="CW42:CX43"/>
    <mergeCell ref="CY42:CZ43"/>
    <mergeCell ref="DA44:DB45"/>
    <mergeCell ref="DC44:DF45"/>
    <mergeCell ref="DM44:DP45"/>
    <mergeCell ref="DI42:DJ43"/>
    <mergeCell ref="DK42:DL43"/>
    <mergeCell ref="DM42:DP43"/>
    <mergeCell ref="DA42:DB43"/>
    <mergeCell ref="DC42:DF43"/>
    <mergeCell ref="DG42:DH43"/>
    <mergeCell ref="DG38:DP39"/>
    <mergeCell ref="CW40:CX41"/>
    <mergeCell ref="CY40:CZ41"/>
    <mergeCell ref="DA40:DB41"/>
    <mergeCell ref="DC40:DF41"/>
    <mergeCell ref="DG40:DH41"/>
    <mergeCell ref="DI40:DJ41"/>
    <mergeCell ref="DK40:DL41"/>
    <mergeCell ref="DM40:DP41"/>
    <mergeCell ref="CI46:CN47"/>
    <mergeCell ref="CO46:CP47"/>
    <mergeCell ref="CQ46:CV47"/>
    <mergeCell ref="CW46:CX47"/>
    <mergeCell ref="DG48:DH49"/>
    <mergeCell ref="DI48:DJ49"/>
    <mergeCell ref="DG44:DH45"/>
    <mergeCell ref="DI44:DJ45"/>
    <mergeCell ref="DK44:DL45"/>
    <mergeCell ref="CI50:CN50"/>
    <mergeCell ref="CO50:CP50"/>
    <mergeCell ref="CQ50:CV50"/>
    <mergeCell ref="CW50:CX50"/>
    <mergeCell ref="CY50:CZ50"/>
    <mergeCell ref="DA50:DB50"/>
    <mergeCell ref="DM46:DP47"/>
    <mergeCell ref="S48:AW49"/>
    <mergeCell ref="CE48:CH49"/>
    <mergeCell ref="CI48:CN49"/>
    <mergeCell ref="CO48:CP49"/>
    <mergeCell ref="CQ48:CV49"/>
    <mergeCell ref="CW48:CX49"/>
    <mergeCell ref="CY48:CZ49"/>
    <mergeCell ref="DA48:DB49"/>
    <mergeCell ref="DC48:DF49"/>
    <mergeCell ref="CY46:CZ47"/>
    <mergeCell ref="DA46:DB47"/>
    <mergeCell ref="DC46:DF47"/>
    <mergeCell ref="DG46:DH47"/>
    <mergeCell ref="DI46:DJ47"/>
    <mergeCell ref="DK46:DL47"/>
    <mergeCell ref="S46:AW47"/>
    <mergeCell ref="CE46:CH47"/>
    <mergeCell ref="AM62:AN64"/>
    <mergeCell ref="AO62:BB64"/>
    <mergeCell ref="B64:C66"/>
    <mergeCell ref="BC65:BO67"/>
    <mergeCell ref="R61:AH63"/>
    <mergeCell ref="D64:Q66"/>
    <mergeCell ref="DK48:DL49"/>
    <mergeCell ref="DM48:DP49"/>
    <mergeCell ref="S51:AW55"/>
    <mergeCell ref="CE51:CV52"/>
    <mergeCell ref="CW51:CX52"/>
    <mergeCell ref="CY51:CZ52"/>
    <mergeCell ref="DA51:DB52"/>
    <mergeCell ref="DC51:DF52"/>
    <mergeCell ref="DG51:DH52"/>
    <mergeCell ref="DI51:DJ52"/>
    <mergeCell ref="DK51:DL52"/>
    <mergeCell ref="DM51:DP52"/>
    <mergeCell ref="CE55:CS56"/>
    <mergeCell ref="CT55:CU56"/>
    <mergeCell ref="CV55:CX56"/>
    <mergeCell ref="CY55:CZ56"/>
    <mergeCell ref="DA55:DC56"/>
    <mergeCell ref="CE50:CH50"/>
    <mergeCell ref="CT64:DL65"/>
    <mergeCell ref="AM65:AN67"/>
    <mergeCell ref="AO65:BB67"/>
    <mergeCell ref="R67:AH69"/>
    <mergeCell ref="BC68:BO70"/>
    <mergeCell ref="BC62:BO64"/>
    <mergeCell ref="R64:AH66"/>
    <mergeCell ref="CE64:CS65"/>
    <mergeCell ref="CE57:CJ58"/>
    <mergeCell ref="CK57:CP58"/>
    <mergeCell ref="CQ57:CV58"/>
    <mergeCell ref="CW57:DB58"/>
    <mergeCell ref="B58:AH60"/>
    <mergeCell ref="CE59:CJ60"/>
    <mergeCell ref="CK59:CP60"/>
    <mergeCell ref="CQ59:CV60"/>
    <mergeCell ref="CW59:DB60"/>
    <mergeCell ref="AM58:BO61"/>
    <mergeCell ref="B61:C63"/>
    <mergeCell ref="D61:Q63"/>
    <mergeCell ref="CE61:CJ62"/>
    <mergeCell ref="CK61:CP62"/>
    <mergeCell ref="CQ61:CV62"/>
    <mergeCell ref="CW61:DB62"/>
    <mergeCell ref="B67:C69"/>
    <mergeCell ref="D67:Q69"/>
    <mergeCell ref="CE67:CS68"/>
    <mergeCell ref="CT67:DL68"/>
    <mergeCell ref="AM68:AN70"/>
    <mergeCell ref="AO68:BB70"/>
    <mergeCell ref="B70:C72"/>
    <mergeCell ref="D70:Q72"/>
    <mergeCell ref="CE71:CM71"/>
    <mergeCell ref="R70:AH72"/>
    <mergeCell ref="CO71:CW71"/>
    <mergeCell ref="CZ71:DH71"/>
    <mergeCell ref="CE72:CG72"/>
    <mergeCell ref="CO72:CQ72"/>
    <mergeCell ref="CZ72:DB72"/>
    <mergeCell ref="CE73:CG73"/>
    <mergeCell ref="CO73:CQ73"/>
    <mergeCell ref="CZ73:DB73"/>
    <mergeCell ref="R73:AH75"/>
    <mergeCell ref="CE74:CG74"/>
    <mergeCell ref="CE88:CG88"/>
    <mergeCell ref="B76:C78"/>
    <mergeCell ref="D76:Q78"/>
    <mergeCell ref="CE78:CS79"/>
    <mergeCell ref="CE84:DB85"/>
    <mergeCell ref="CE86:CG86"/>
    <mergeCell ref="CE87:CG87"/>
    <mergeCell ref="CT78:DB79"/>
    <mergeCell ref="CE80:CS81"/>
    <mergeCell ref="CT80:DB81"/>
    <mergeCell ref="R76:AH78"/>
    <mergeCell ref="B73:C75"/>
    <mergeCell ref="D73:Q75"/>
  </mergeCells>
  <phoneticPr fontId="2"/>
  <conditionalFormatting sqref="R64">
    <cfRule type="cellIs" dxfId="3" priority="3" stopIfTrue="1" operator="equal">
      <formula>"****"</formula>
    </cfRule>
    <cfRule type="cellIs" dxfId="2" priority="4" stopIfTrue="1" operator="between">
      <formula>0</formula>
      <formula>99</formula>
    </cfRule>
  </conditionalFormatting>
  <conditionalFormatting sqref="T10:AV28">
    <cfRule type="expression" dxfId="1" priority="2">
      <formula>T10&lt;&gt;""</formula>
    </cfRule>
  </conditionalFormatting>
  <conditionalFormatting sqref="BC62 BC65 BC68 BP62:BP70">
    <cfRule type="expression" dxfId="0" priority="5">
      <formula>ISERROR($BC$62:$BP$70)</formula>
    </cfRule>
  </conditionalFormatting>
  <printOptions horizontalCentered="1" verticalCentered="1"/>
  <pageMargins left="0" right="0" top="0" bottom="0" header="0.31496062992125984" footer="0.31496062992125984"/>
  <pageSetup paperSize="9" scale="89" fitToWidth="0" orientation="portrait" r:id="rId1"/>
  <rowBreaks count="1" manualBreakCount="1"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17</xdr:row>
                    <xdr:rowOff>95250</xdr:rowOff>
                  </from>
                  <to>
                    <xdr:col>36</xdr:col>
                    <xdr:colOff>0</xdr:colOff>
                    <xdr:row>19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0</xdr:colOff>
                    <xdr:row>20</xdr:row>
                    <xdr:rowOff>9525</xdr:rowOff>
                  </from>
                  <to>
                    <xdr:col>36</xdr:col>
                    <xdr:colOff>0</xdr:colOff>
                    <xdr:row>21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31</xdr:col>
                    <xdr:colOff>0</xdr:colOff>
                    <xdr:row>22</xdr:row>
                    <xdr:rowOff>0</xdr:rowOff>
                  </from>
                  <to>
                    <xdr:col>48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31</xdr:col>
                    <xdr:colOff>0</xdr:colOff>
                    <xdr:row>24</xdr:row>
                    <xdr:rowOff>0</xdr:rowOff>
                  </from>
                  <to>
                    <xdr:col>48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退職所得の計算</vt:lpstr>
      <vt:lpstr>退職所得の計算!Print_Area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2019-06-05T23:45:20Z</cp:lastPrinted>
  <dcterms:created xsi:type="dcterms:W3CDTF">2018-08-07T06:04:24Z</dcterms:created>
  <dcterms:modified xsi:type="dcterms:W3CDTF">2021-06-14T05:35:03Z</dcterms:modified>
</cp:coreProperties>
</file>