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Y:\下水道事業部\下水道事業部 下水道総務課\経理\A 00 決算統計関係\令和5年度決算統計\★経営比較分析表\総務省数値修正後データ\"/>
    </mc:Choice>
  </mc:AlternateContent>
  <xr:revisionPtr revIDLastSave="0" documentId="8_{8BDC8BAA-01D9-4322-9BAC-F9AB0CE5FC0C}" xr6:coauthVersionLast="36" xr6:coauthVersionMax="36" xr10:uidLastSave="{00000000-0000-0000-0000-000000000000}"/>
  <workbookProtection workbookAlgorithmName="SHA-512" workbookHashValue="3uVPwl7GrgifGjDb/Pe4HjsPmw0nD0AcCiRpAkXmngtJ0TJMK/ADWOwZCJsPfDnSnseQRJxpgB1w+qGQbg+LlQ==" workbookSaltValue="3BYar6q+qpT7QLwmnDtX3w==" workbookSpinCount="100000" lockStructure="1"/>
  <bookViews>
    <workbookView xWindow="0" yWindow="0" windowWidth="20700" windowHeight="766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AL10" i="4"/>
  <c r="I8" i="4"/>
</calcChain>
</file>

<file path=xl/sharedStrings.xml><?xml version="1.0" encoding="utf-8"?>
<sst xmlns="http://schemas.openxmlformats.org/spreadsheetml/2006/main" count="247" uniqueCount="120">
  <si>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</si>
  <si>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</si>
  <si>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</si>
  <si>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</si>
  <si>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</si>
  <si>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</si>
  <si>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</si>
  <si>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</si>
  <si>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</si>
  <si>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</si>
  <si>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</si>
  <si>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</si>
  <si>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</si>
  <si>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</si>
  <si>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</si>
  <si>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</si>
  <si>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</si>
  <si>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</si>
  <si>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</si>
  <si>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</si>
  <si>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</si>
  <si>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</si>
  <si>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</si>
  <si>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</si>
  <si>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</si>
  <si>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</si>
  <si>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</si>
  <si>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</si>
  <si>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</si>
  <si>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</si>
  <si>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</si>
  <si>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</si>
  <si>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</si>
  <si>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</si>
  <si>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</si>
  <si>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</si>
  <si>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</si>
  <si>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</si>
  <si>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</si>
  <si>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</si>
  <si>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</si>
  <si>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</si>
  <si>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</si>
  <si>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</si>
  <si>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</si>
  <si>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</si>
  <si>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</si>
  <si>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</si>
  <si>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</si>
  <si>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</si>
  <si>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</si>
  <si>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</si>
  <si>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</si>
  <si>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</si>
  <si>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</si>
  <si>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</si>
  <si>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</si>
  <si>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</si>
  <si>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</si>
  <si>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</si>
  <si>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</si>
  <si>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</si>
  <si>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</si>
  <si>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</si>
  <si>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</si>
  <si>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</si>
  <si>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</si>
  <si>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</si>
  <si>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</si>
  <si>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</si>
  <si>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</si>
  <si>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</si>
  <si>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</si>
  <si>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</si>
  <si>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</si>
  <si>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</si>
  <si>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</si>
  <si>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</si>
  <si>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</si>
  <si>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</si>
  <si>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</si>
  <si>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</si>
  <si>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</si>
  <si>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</si>
  <si>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</si>
  <si>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</si>
  <si>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</si>
  <si>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</si>
  <si>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</si>
  <si>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</si>
  <si>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</si>
  <si>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</si>
  <si>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</si>
  <si>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</si>
  <si>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</si>
  <si>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</si>
  <si>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</si>
  <si>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</si>
  <si>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</si>
  <si>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</si>
  <si>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</si>
  <si>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</si>
  <si>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</si>
  <si>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</si>
  <si>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</si>
  <si>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</si>
  <si>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</si>
  <si>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</si>
  <si>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</si>
  <si>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</si>
  <si>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</si>
  <si>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</si>
  <si>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</si>
  <si>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</si>
  <si>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</si>
  <si>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</si>
  <si>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</si>
  <si>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収益的収支比率については、企業債の償還を完了し、維持管理には、一般会計からの繰入金を充てて収支を保っている。
　企業債残高対事業規模比率については、平成24年度をもって償還が終了しているため、近年は0%で推移している。
　経費回収率については、前年度と比べ、汚水処理費の減により増加しているが、処理区域内人口が僅少であるため、一般会計からの繰入金に依存している状況が続いている。
　汚水処理原価については、汚水処理費の減により前年度と比べて減少しているが、処理区域内人口が少ない中、類似団体の平均に比べても高額な状況が続いている。
　施設利用率については、過疎化の影響で処理区域内人口は減少傾向にあり、今後は徐々に下がっていくことが予想される。
　水洗化率については100％であり、類似団体の平均を上回っている。</t>
    <phoneticPr fontId="4"/>
  </si>
  <si>
    <t>　供用開始後約20年が経過し、今後の処理機能の維持については、計画的な更新について検討している。</t>
    <phoneticPr fontId="4"/>
  </si>
  <si>
    <t>　長浜市の個別排水処理事業は、１地区のみの経営で、処理区域内人口も20人に満たないということもあり、使用料収入が見込めないため、類似団体と比較しても、汚水処理原価は高く、経費回収率は低い状況にある。
　今後も当該地区の人口減少は否めず、施設の老朽化を考慮すると厳しい経営状況である。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</si>
</sst>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6-4543-8854-08D59BEBF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6-4543-8854-08D59BEBF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46.67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A-4E64-9136-8C94395F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47.35</c:v>
                </c:pt>
                <c:pt idx="1">
                  <c:v>46.36</c:v>
                </c:pt>
                <c:pt idx="2">
                  <c:v>46.45</c:v>
                </c:pt>
                <c:pt idx="3">
                  <c:v>45.36</c:v>
                </c:pt>
                <c:pt idx="4">
                  <c:v>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A-4E64-9136-8C94395F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0-4920-BA12-0F57C0C08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81.209999999999994</c:v>
                </c:pt>
                <c:pt idx="1">
                  <c:v>83.08</c:v>
                </c:pt>
                <c:pt idx="2">
                  <c:v>82.61</c:v>
                </c:pt>
                <c:pt idx="3">
                  <c:v>82.21</c:v>
                </c:pt>
                <c:pt idx="4">
                  <c:v>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0-4920-BA12-0F57C0C08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2-410B-8CD2-A27FE4151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2-410B-8CD2-A27FE4151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5-4D39-8BC4-7CB0B326B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5-4D39-8BC4-7CB0B326B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F-45F4-8C40-5DF32F734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F-45F4-8C40-5DF32F734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1-4493-BD28-25E766D96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1-4493-BD28-25E766D96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9-4E4D-81C5-766EAA9E0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9-4E4D-81C5-766EAA9E0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1-44D4-8E34-A697F0F7A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862.99</c:v>
                </c:pt>
                <c:pt idx="1">
                  <c:v>782.91</c:v>
                </c:pt>
                <c:pt idx="2">
                  <c:v>783.21</c:v>
                </c:pt>
                <c:pt idx="3">
                  <c:v>902.04</c:v>
                </c:pt>
                <c:pt idx="4">
                  <c:v>992.16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1-44D4-8E34-A697F0F7A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29.46</c:v>
                </c:pt>
                <c:pt idx="1">
                  <c:v>29.26</c:v>
                </c:pt>
                <c:pt idx="2">
                  <c:v>27.96</c:v>
                </c:pt>
                <c:pt idx="3">
                  <c:v>16.5</c:v>
                </c:pt>
                <c:pt idx="4">
                  <c:v>24.17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C-45ED-AFE4-6A0EFD94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49.38</c:v>
                </c:pt>
                <c:pt idx="2">
                  <c:v>48.53</c:v>
                </c:pt>
                <c:pt idx="3">
                  <c:v>46.11</c:v>
                </c:pt>
                <c:pt idx="4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0C-45ED-AFE4-6A0EFD94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581.21</c:v>
                </c:pt>
                <c:pt idx="1">
                  <c:v>596.84</c:v>
                </c:pt>
                <c:pt idx="2">
                  <c:v>627.57000000000005</c:v>
                </c:pt>
                <c:pt idx="3">
                  <c:v>1041.25</c:v>
                </c:pt>
                <c:pt idx="4">
                  <c:v>732.86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0-4491-A171-539B6306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309.22000000000003</c:v>
                </c:pt>
                <c:pt idx="1">
                  <c:v>316.97000000000003</c:v>
                </c:pt>
                <c:pt idx="2">
                  <c:v>326.17</c:v>
                </c:pt>
                <c:pt idx="3">
                  <c:v>336.93</c:v>
                </c:pt>
                <c:pt idx="4">
                  <c:v>331.17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0-4491-A171-539B6306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Y58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滋賀県　長浜市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個別排水処理</v>
      </c>
      <c r="Q8" s="34"/>
      <c r="R8" s="34"/>
      <c r="S8" s="34"/>
      <c r="T8" s="34"/>
      <c r="U8" s="34"/>
      <c r="V8" s="34"/>
      <c r="W8" s="34" t="str">
        <f>データ!L6</f>
        <v>L2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113940</v>
      </c>
      <c r="AM8" s="36"/>
      <c r="AN8" s="36"/>
      <c r="AO8" s="36"/>
      <c r="AP8" s="36"/>
      <c r="AQ8" s="36"/>
      <c r="AR8" s="36"/>
      <c r="AS8" s="36"/>
      <c r="AT8" s="37">
        <f>データ!T6</f>
        <v>681.02</v>
      </c>
      <c r="AU8" s="37"/>
      <c r="AV8" s="37"/>
      <c r="AW8" s="37"/>
      <c r="AX8" s="37"/>
      <c r="AY8" s="37"/>
      <c r="AZ8" s="37"/>
      <c r="BA8" s="37"/>
      <c r="BB8" s="37">
        <f>データ!U6</f>
        <v>167.31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0.01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2836</v>
      </c>
      <c r="AE10" s="36"/>
      <c r="AF10" s="36"/>
      <c r="AG10" s="36"/>
      <c r="AH10" s="36"/>
      <c r="AI10" s="36"/>
      <c r="AJ10" s="36"/>
      <c r="AK10" s="2"/>
      <c r="AL10" s="36">
        <f>データ!V6</f>
        <v>15</v>
      </c>
      <c r="AM10" s="36"/>
      <c r="AN10" s="36"/>
      <c r="AO10" s="36"/>
      <c r="AP10" s="36"/>
      <c r="AQ10" s="36"/>
      <c r="AR10" s="36"/>
      <c r="AS10" s="36"/>
      <c r="AT10" s="37">
        <f>データ!W6</f>
        <v>0.02</v>
      </c>
      <c r="AU10" s="37"/>
      <c r="AV10" s="37"/>
      <c r="AW10" s="37"/>
      <c r="AX10" s="37"/>
      <c r="AY10" s="37"/>
      <c r="AZ10" s="37"/>
      <c r="BA10" s="37"/>
      <c r="BB10" s="37">
        <f>データ!X6</f>
        <v>750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119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【967.97】</v>
      </c>
      <c r="I86" s="12" t="str">
        <f>データ!CA6</f>
        <v>【46.20】</v>
      </c>
      <c r="J86" s="12" t="str">
        <f>データ!CL6</f>
        <v>【332.82】</v>
      </c>
      <c r="K86" s="12" t="str">
        <f>データ!CW6</f>
        <v>【46.29】</v>
      </c>
      <c r="L86" s="12" t="str">
        <f>データ!DH6</f>
        <v>【82.56】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oFVllOSPFLl6Mv8G52oLM4DGxHGM/fOfLomE/GPrsBcEJOcChMDuwM76p2XvDRA0m/kT/rrdiRklc952QyjPGg==" saltValue="0LH38SSQrWsg8LyvjxCQQ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252034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滋賀県　長浜市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0.01</v>
      </c>
      <c r="Q6" s="20">
        <f t="shared" si="3"/>
        <v>100</v>
      </c>
      <c r="R6" s="20">
        <f t="shared" si="3"/>
        <v>2836</v>
      </c>
      <c r="S6" s="20">
        <f t="shared" si="3"/>
        <v>113940</v>
      </c>
      <c r="T6" s="20">
        <f t="shared" si="3"/>
        <v>681.02</v>
      </c>
      <c r="U6" s="20">
        <f t="shared" si="3"/>
        <v>167.31</v>
      </c>
      <c r="V6" s="20">
        <f t="shared" si="3"/>
        <v>15</v>
      </c>
      <c r="W6" s="20">
        <f t="shared" si="3"/>
        <v>0.02</v>
      </c>
      <c r="X6" s="20">
        <f t="shared" si="3"/>
        <v>750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862.99</v>
      </c>
      <c r="BL6" s="21">
        <f t="shared" si="7"/>
        <v>782.91</v>
      </c>
      <c r="BM6" s="21">
        <f t="shared" si="7"/>
        <v>783.21</v>
      </c>
      <c r="BN6" s="21">
        <f t="shared" si="7"/>
        <v>902.04</v>
      </c>
      <c r="BO6" s="21">
        <f t="shared" si="7"/>
        <v>992.16</v>
      </c>
      <c r="BP6" s="20" t="str">
        <f>IF(BP7="","",IF(BP7="-","【-】","【"&amp;SUBSTITUTE(TEXT(BP7,"#,##0.00"),"-","△")&amp;"】"))</f>
        <v>【967.97】</v>
      </c>
      <c r="BQ6" s="21">
        <f>IF(BQ7="",NA(),BQ7)</f>
        <v>29.46</v>
      </c>
      <c r="BR6" s="21">
        <f t="shared" ref="BR6:BZ6" si="8">IF(BR7="",NA(),BR7)</f>
        <v>29.26</v>
      </c>
      <c r="BS6" s="21">
        <f t="shared" si="8"/>
        <v>27.96</v>
      </c>
      <c r="BT6" s="21">
        <f t="shared" si="8"/>
        <v>16.5</v>
      </c>
      <c r="BU6" s="21">
        <f t="shared" si="8"/>
        <v>24.17</v>
      </c>
      <c r="BV6" s="21">
        <f t="shared" si="8"/>
        <v>50.06</v>
      </c>
      <c r="BW6" s="21">
        <f t="shared" si="8"/>
        <v>49.38</v>
      </c>
      <c r="BX6" s="21">
        <f t="shared" si="8"/>
        <v>48.53</v>
      </c>
      <c r="BY6" s="21">
        <f t="shared" si="8"/>
        <v>46.11</v>
      </c>
      <c r="BZ6" s="21">
        <f t="shared" si="8"/>
        <v>45.55</v>
      </c>
      <c r="CA6" s="20" t="str">
        <f>IF(CA7="","",IF(CA7="-","【-】","【"&amp;SUBSTITUTE(TEXT(CA7,"#,##0.00"),"-","△")&amp;"】"))</f>
        <v>【46.20】</v>
      </c>
      <c r="CB6" s="21">
        <f>IF(CB7="",NA(),CB7)</f>
        <v>581.21</v>
      </c>
      <c r="CC6" s="21">
        <f t="shared" ref="CC6:CK6" si="9">IF(CC7="",NA(),CC7)</f>
        <v>596.84</v>
      </c>
      <c r="CD6" s="21">
        <f t="shared" si="9"/>
        <v>627.57000000000005</v>
      </c>
      <c r="CE6" s="21">
        <f t="shared" si="9"/>
        <v>1041.25</v>
      </c>
      <c r="CF6" s="21">
        <f t="shared" si="9"/>
        <v>732.86</v>
      </c>
      <c r="CG6" s="21">
        <f t="shared" si="9"/>
        <v>309.22000000000003</v>
      </c>
      <c r="CH6" s="21">
        <f t="shared" si="9"/>
        <v>316.97000000000003</v>
      </c>
      <c r="CI6" s="21">
        <f t="shared" si="9"/>
        <v>326.17</v>
      </c>
      <c r="CJ6" s="21">
        <f t="shared" si="9"/>
        <v>336.93</v>
      </c>
      <c r="CK6" s="21">
        <f t="shared" si="9"/>
        <v>331.17</v>
      </c>
      <c r="CL6" s="20" t="str">
        <f>IF(CL7="","",IF(CL7="-","【-】","【"&amp;SUBSTITUTE(TEXT(CL7,"#,##0.00"),"-","△")&amp;"】"))</f>
        <v>【332.82】</v>
      </c>
      <c r="CM6" s="21">
        <f>IF(CM7="",NA(),CM7)</f>
        <v>46.67</v>
      </c>
      <c r="CN6" s="21">
        <f t="shared" ref="CN6:CV6" si="10">IF(CN7="",NA(),CN7)</f>
        <v>40</v>
      </c>
      <c r="CO6" s="21">
        <f t="shared" si="10"/>
        <v>40</v>
      </c>
      <c r="CP6" s="21">
        <f t="shared" si="10"/>
        <v>40</v>
      </c>
      <c r="CQ6" s="21">
        <f t="shared" si="10"/>
        <v>40</v>
      </c>
      <c r="CR6" s="21">
        <f t="shared" si="10"/>
        <v>47.35</v>
      </c>
      <c r="CS6" s="21">
        <f t="shared" si="10"/>
        <v>46.36</v>
      </c>
      <c r="CT6" s="21">
        <f t="shared" si="10"/>
        <v>46.45</v>
      </c>
      <c r="CU6" s="21">
        <f t="shared" si="10"/>
        <v>45.36</v>
      </c>
      <c r="CV6" s="21">
        <f t="shared" si="10"/>
        <v>45.93</v>
      </c>
      <c r="CW6" s="20" t="str">
        <f>IF(CW7="","",IF(CW7="-","【-】","【"&amp;SUBSTITUTE(TEXT(CW7,"#,##0.00"),"-","△")&amp;"】"))</f>
        <v>【46.29】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81.209999999999994</v>
      </c>
      <c r="DD6" s="21">
        <f t="shared" si="11"/>
        <v>83.08</v>
      </c>
      <c r="DE6" s="21">
        <f t="shared" si="11"/>
        <v>82.61</v>
      </c>
      <c r="DF6" s="21">
        <f t="shared" si="11"/>
        <v>82.21</v>
      </c>
      <c r="DG6" s="21">
        <f t="shared" si="11"/>
        <v>82.98</v>
      </c>
      <c r="DH6" s="20" t="str">
        <f>IF(DH7="","",IF(DH7="-","【-】","【"&amp;SUBSTITUTE(TEXT(DH7,"#,##0.00"),"-","△")&amp;"】"))</f>
        <v>【82.56】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2023</v>
      </c>
      <c r="C7" s="23">
        <v>252034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0.01</v>
      </c>
      <c r="Q7" s="24">
        <v>100</v>
      </c>
      <c r="R7" s="24">
        <v>2836</v>
      </c>
      <c r="S7" s="24">
        <v>113940</v>
      </c>
      <c r="T7" s="24">
        <v>681.02</v>
      </c>
      <c r="U7" s="24">
        <v>167.31</v>
      </c>
      <c r="V7" s="24">
        <v>15</v>
      </c>
      <c r="W7" s="24">
        <v>0.02</v>
      </c>
      <c r="X7" s="24">
        <v>750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862.99</v>
      </c>
      <c r="BL7" s="24">
        <v>782.91</v>
      </c>
      <c r="BM7" s="24">
        <v>783.21</v>
      </c>
      <c r="BN7" s="24">
        <v>902.04</v>
      </c>
      <c r="BO7" s="24">
        <v>992.16</v>
      </c>
      <c r="BP7" s="24">
        <v>967.97</v>
      </c>
      <c r="BQ7" s="24">
        <v>29.46</v>
      </c>
      <c r="BR7" s="24">
        <v>29.26</v>
      </c>
      <c r="BS7" s="24">
        <v>27.96</v>
      </c>
      <c r="BT7" s="24">
        <v>16.5</v>
      </c>
      <c r="BU7" s="24">
        <v>24.17</v>
      </c>
      <c r="BV7" s="24">
        <v>50.06</v>
      </c>
      <c r="BW7" s="24">
        <v>49.38</v>
      </c>
      <c r="BX7" s="24">
        <v>48.53</v>
      </c>
      <c r="BY7" s="24">
        <v>46.11</v>
      </c>
      <c r="BZ7" s="24">
        <v>45.55</v>
      </c>
      <c r="CA7" s="24">
        <v>46.2</v>
      </c>
      <c r="CB7" s="24">
        <v>581.21</v>
      </c>
      <c r="CC7" s="24">
        <v>596.84</v>
      </c>
      <c r="CD7" s="24">
        <v>627.57000000000005</v>
      </c>
      <c r="CE7" s="24">
        <v>1041.25</v>
      </c>
      <c r="CF7" s="24">
        <v>732.86</v>
      </c>
      <c r="CG7" s="24">
        <v>309.22000000000003</v>
      </c>
      <c r="CH7" s="24">
        <v>316.97000000000003</v>
      </c>
      <c r="CI7" s="24">
        <v>326.17</v>
      </c>
      <c r="CJ7" s="24">
        <v>336.93</v>
      </c>
      <c r="CK7" s="24">
        <v>331.17</v>
      </c>
      <c r="CL7" s="24">
        <v>332.82</v>
      </c>
      <c r="CM7" s="24">
        <v>46.67</v>
      </c>
      <c r="CN7" s="24">
        <v>40</v>
      </c>
      <c r="CO7" s="24">
        <v>40</v>
      </c>
      <c r="CP7" s="24">
        <v>40</v>
      </c>
      <c r="CQ7" s="24">
        <v>40</v>
      </c>
      <c r="CR7" s="24">
        <v>47.35</v>
      </c>
      <c r="CS7" s="24">
        <v>46.36</v>
      </c>
      <c r="CT7" s="24">
        <v>46.45</v>
      </c>
      <c r="CU7" s="24">
        <v>45.36</v>
      </c>
      <c r="CV7" s="24">
        <v>45.93</v>
      </c>
      <c r="CW7" s="24">
        <v>46.29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81.209999999999994</v>
      </c>
      <c r="DD7" s="24">
        <v>83.08</v>
      </c>
      <c r="DE7" s="24">
        <v>82.61</v>
      </c>
      <c r="DF7" s="24">
        <v>82.21</v>
      </c>
      <c r="DG7" s="24">
        <v>82.98</v>
      </c>
      <c r="DH7" s="24">
        <v>82.56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禿 恵至</cp:lastModifiedBy>
  <dcterms:created xsi:type="dcterms:W3CDTF">2025-01-24T07:42:19Z</dcterms:created>
  <dcterms:modified xsi:type="dcterms:W3CDTF">2025-02-07T00:19:11Z</dcterms:modified>
  <cp:category/>
</cp:coreProperties>
</file>