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/>
  <mc:AlternateContent xmlns:mc="http://schemas.openxmlformats.org/markup-compatibility/2006">
    <mc:Choice Requires="x15">
      <x15ac:absPath xmlns:x15ac="http://schemas.microsoft.com/office/spreadsheetml/2010/11/ac" url="Y:\下水道事業部\下水道事業部 下水道総務課\経理\A 00 決算統計関係\平成３０年度決算統計\(2020.2.3)経営分析表\〔公開用〕経営比較分析表\"/>
    </mc:Choice>
  </mc:AlternateContent>
  <xr:revisionPtr revIDLastSave="0" documentId="13_ncr:1_{C4D2D132-298A-4A45-8034-EDEC8DDECCBD}" xr6:coauthVersionLast="36" xr6:coauthVersionMax="36" xr10:uidLastSave="{00000000-0000-0000-0000-000000000000}"/>
  <workbookProtection workbookAlgorithmName="SHA-512" workbookHashValue="XtOdHeLRBobAiJZKhD+KqJ/ZgUg0eKqtzy3qE1vdCA4QPzbTWvHjvP3N2MkMz3xdeds4CzQPkpLbvHKJLHdLUQ==" workbookSaltValue="ZTRleB0zA/aVd5ckQdw7ng==" workbookSpinCount="100000" lockStructure="1"/>
  <bookViews>
    <workbookView xWindow="0" yWindow="0" windowWidth="20490" windowHeight="7455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E86" i="4"/>
  <c r="AT10" i="4"/>
  <c r="AL10" i="4"/>
  <c r="I10" i="4"/>
  <c r="BB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<sst xmlns="http://schemas.openxmlformats.org/spreadsheetml/2006/main" count="239" uniqueCount="114">
  <si>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</si>
  <si>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</si>
  <si>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</si>
  <si>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</si>
  <si>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</si>
  <si>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</si>
  <si>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</si>
  <si>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</si>
  <si>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</si>
  <si>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</si>
  <si>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</si>
  <si>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</si>
  <si>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</si>
  <si>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</si>
  <si>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</si>
  <si>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</si>
  <si>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</si>
  <si>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</si>
  <si>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</si>
  <si>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</si>
  <si>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</si>
  <si>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</si>
  <si>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</si>
  <si>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</si>
  <si>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</si>
  <si>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</si>
  <si>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</si>
  <si>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</si>
  <si>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</si>
  <si>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</si>
  <si>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</si>
  <si>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</si>
  <si>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</si>
  <si>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</si>
  <si>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</si>
  <si>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</si>
  <si>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</si>
  <si>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</si>
  <si>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</si>
  <si>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</si>
  <si>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</si>
  <si>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</si>
  <si>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</si>
  <si>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</si>
  <si>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</si>
  <si>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</si>
  <si>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</si>
  <si>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</si>
  <si>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</si>
  <si>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</si>
  <si>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</si>
  <si>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</si>
  <si>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</si>
  <si>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</si>
  <si>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</si>
  <si>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</si>
  <si>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</si>
  <si>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</si>
  <si>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</si>
  <si>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</si>
  <si>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</si>
  <si>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</si>
  <si>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</si>
  <si>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</si>
  <si>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</si>
  <si>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</si>
  <si>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</si>
  <si>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</si>
  <si>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</si>
  <si>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</si>
  <si>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</si>
  <si>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</si>
  <si>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</si>
  <si>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</si>
  <si>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</si>
  <si>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</si>
  <si>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</si>
  <si>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</si>
  <si>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</si>
  <si>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</si>
  <si>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</si>
  <si>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</si>
  <si>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</si>
  <si>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</si>
  <si>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</si>
  <si>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</si>
  <si>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</si>
  <si>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</si>
  <si>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</si>
  <si>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</si>
  <si>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</si>
  <si>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</si>
  <si>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</si>
  <si>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</si>
  <si>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</si>
  <si>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</si>
  <si>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</si>
  <si>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</si>
  <si>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滋賀県　長浜市</t>
  </si>
  <si>
    <t>法非適用</t>
  </si>
  <si>
    <t>下水道事業</t>
  </si>
  <si>
    <t>個別排水処理</t>
  </si>
  <si>
    <t>L2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</si>
  <si>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</si>
  <si>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</si>
  <si>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</si>
  <si>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</si>
  <si>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</si>
  <si>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</si>
  <si>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</si>
  <si>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</si>
  <si>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長浜市の個別排水処理事業は、１地区のみの経営で、処理人口もわずか20人超ということもあり、使用料収入が見込めないため、類似団体と比較しても、汚水処理原価は高く、経費回収率や施設利用率は低い状況にある。
　このため、平成26年度より使用料を公共下水道と統一することで、財務改善を行っているが、今後も当該地区の人口減少は否めず、施設の老朽化を考慮すると厳しい経営状況である。</t>
    <phoneticPr fontId="4"/>
  </si>
  <si>
    <t xml:space="preserve">　収益的収支比率については、企業債の償還を完了し、維持管理には、一般会計からの繰入金を充てて収支を保っている。
　企業債残高対事業規模比率については、平成24年度をもって償還が終了している。
　経費回収率については、処理人口もわずかであるため、一般会計からの繰入金に依存している状況である。
　汚水処理原価については、昨年度より増加しており、処理人口が少ない中、合併浄化槽の老朽化が進んでいるため、類似団体との平均に比べても依然高額な状況が続いている。
　施設利用率については、前年度と同程度の汚水量を維持しているが、過疎化の影響で処理人口は減少傾向にあり、今後は徐々に下がっていくことが予想される。
　水洗化率については、100％であり、類似団体の平均を大きく上回っている。
</t>
    <rPh sb="164" eb="166">
      <t>ゾウカ</t>
    </rPh>
    <phoneticPr fontId="4"/>
  </si>
  <si>
    <t>　供用開始後15年が経過し、今後の処理機能の維持について計画的な更新を検討している。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</si>
</sst>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41-4535-A059-3C4DEA9B7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41-4535-A059-3C4DEA9B7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7C-4862-8775-17754A1D0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7C-4862-8775-17754A1D0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3A-4D63-AED4-E451BEB39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3A-4D63-AED4-E451BEB39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EF-412A-B074-6BB9DFF83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EF-412A-B074-6BB9DFF83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1-48B7-96AD-7C1AE7005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91-48B7-96AD-7C1AE7005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83-4D20-9231-00D1D8EA4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83-4D20-9231-00D1D8EA4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F4-4C52-8342-FD4A01A1B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760.12</c:v>
                </c:pt>
                <c:pt idx="1">
                  <c:v>492.59</c:v>
                </c:pt>
                <c:pt idx="2">
                  <c:v>503.8</c:v>
                </c:pt>
                <c:pt idx="3">
                  <c:v>888.8</c:v>
                </c:pt>
                <c:pt idx="4">
                  <c:v>855.65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F4-4C52-8342-FD4A01A1B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26.16</c:v>
                </c:pt>
                <c:pt idx="1">
                  <c:v>25.42</c:v>
                </c:pt>
                <c:pt idx="2">
                  <c:v>29.8</c:v>
                </c:pt>
                <c:pt idx="3">
                  <c:v>30.87</c:v>
                </c:pt>
                <c:pt idx="4">
                  <c:v>31.79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F4-4E90-B8E9-EB447E9C6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50.17</c:v>
                </c:pt>
                <c:pt idx="1">
                  <c:v>46.53</c:v>
                </c:pt>
                <c:pt idx="2">
                  <c:v>51.58</c:v>
                </c:pt>
                <c:pt idx="3">
                  <c:v>52.55</c:v>
                </c:pt>
                <c:pt idx="4">
                  <c:v>52.23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F4-4E90-B8E9-EB447E9C6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604.67999999999995</c:v>
                </c:pt>
                <c:pt idx="1">
                  <c:v>568.35</c:v>
                </c:pt>
                <c:pt idx="2">
                  <c:v>532.85</c:v>
                </c:pt>
                <c:pt idx="3">
                  <c:v>522.01</c:v>
                </c:pt>
                <c:pt idx="4">
                  <c:v>554.79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6-4251-912C-297205DDF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329.08</c:v>
                </c:pt>
                <c:pt idx="1">
                  <c:v>373.71</c:v>
                </c:pt>
                <c:pt idx="2">
                  <c:v>333.58</c:v>
                </c:pt>
                <c:pt idx="3">
                  <c:v>292.45</c:v>
                </c:pt>
                <c:pt idx="4">
                  <c:v>294.05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96-4251-912C-297205DDF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40</c:v>
                </c:pt>
                <c:pt idx="1">
                  <c:v>40</c:v>
                </c:pt>
                <c:pt idx="2">
                  <c:v>46.67</c:v>
                </c:pt>
                <c:pt idx="3">
                  <c:v>46.67</c:v>
                </c:pt>
                <c:pt idx="4">
                  <c:v>46.67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9C-4395-BD39-967B39817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51.54</c:v>
                </c:pt>
                <c:pt idx="1">
                  <c:v>44.84</c:v>
                </c:pt>
                <c:pt idx="2">
                  <c:v>41.51</c:v>
                </c:pt>
                <c:pt idx="3">
                  <c:v>51.71</c:v>
                </c:pt>
                <c:pt idx="4">
                  <c:v>50.56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9C-4395-BD39-967B39817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95-4B65-9321-4280D9ABF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71.599999999999994</c:v>
                </c:pt>
                <c:pt idx="1">
                  <c:v>67.86</c:v>
                </c:pt>
                <c:pt idx="2">
                  <c:v>68.72</c:v>
                </c:pt>
                <c:pt idx="3">
                  <c:v>82.91</c:v>
                </c:pt>
                <c:pt idx="4">
                  <c:v>83.85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95-4B65-9321-4280D9ABF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【860.68】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【299.14】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="55" zoomScaleNormal="55" workbookViewId="0">
      <selection activeCell="B2" sqref="B2:BZ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滋賀県　長浜市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個別排水処理</v>
      </c>
      <c r="Q8" s="48"/>
      <c r="R8" s="48"/>
      <c r="S8" s="48"/>
      <c r="T8" s="48"/>
      <c r="U8" s="48"/>
      <c r="V8" s="48"/>
      <c r="W8" s="48" t="str">
        <f>データ!L6</f>
        <v>L2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118498</v>
      </c>
      <c r="AM8" s="50"/>
      <c r="AN8" s="50"/>
      <c r="AO8" s="50"/>
      <c r="AP8" s="50"/>
      <c r="AQ8" s="50"/>
      <c r="AR8" s="50"/>
      <c r="AS8" s="50"/>
      <c r="AT8" s="45">
        <f>データ!T6</f>
        <v>681.02</v>
      </c>
      <c r="AU8" s="45"/>
      <c r="AV8" s="45"/>
      <c r="AW8" s="45"/>
      <c r="AX8" s="45"/>
      <c r="AY8" s="45"/>
      <c r="AZ8" s="45"/>
      <c r="BA8" s="45"/>
      <c r="BB8" s="45">
        <f>データ!U6</f>
        <v>174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0.01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50">
        <f>データ!R6</f>
        <v>2780</v>
      </c>
      <c r="AE10" s="50"/>
      <c r="AF10" s="50"/>
      <c r="AG10" s="50"/>
      <c r="AH10" s="50"/>
      <c r="AI10" s="50"/>
      <c r="AJ10" s="50"/>
      <c r="AK10" s="2"/>
      <c r="AL10" s="50">
        <f>データ!V6</f>
        <v>17</v>
      </c>
      <c r="AM10" s="50"/>
      <c r="AN10" s="50"/>
      <c r="AO10" s="50"/>
      <c r="AP10" s="50"/>
      <c r="AQ10" s="50"/>
      <c r="AR10" s="50"/>
      <c r="AS10" s="50"/>
      <c r="AT10" s="45">
        <f>データ!W6</f>
        <v>0.02</v>
      </c>
      <c r="AU10" s="45"/>
      <c r="AV10" s="45"/>
      <c r="AW10" s="45"/>
      <c r="AX10" s="45"/>
      <c r="AY10" s="45"/>
      <c r="AZ10" s="45"/>
      <c r="BA10" s="45"/>
      <c r="BB10" s="45">
        <f>データ!X6</f>
        <v>850</v>
      </c>
      <c r="BC10" s="45"/>
      <c r="BD10" s="45"/>
      <c r="BE10" s="45"/>
      <c r="BF10" s="45"/>
      <c r="BG10" s="45"/>
      <c r="BH10" s="45"/>
      <c r="BI10" s="45"/>
      <c r="BJ10" s="2"/>
      <c r="BK10" s="2"/>
      <c r="BL10" s="68" t="s">
        <v>22</v>
      </c>
      <c r="BM10" s="6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0" t="s">
        <v>24</v>
      </c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</row>
    <row r="14" spans="1:78" ht="13.5" customHeight="1" x14ac:dyDescent="0.15">
      <c r="A14" s="2"/>
      <c r="B14" s="72" t="s">
        <v>25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4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3" t="s">
        <v>112</v>
      </c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3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3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3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3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3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3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3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3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3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3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3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3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3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3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3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3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3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3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3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3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3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3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3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3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3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3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3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27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3" t="s">
        <v>113</v>
      </c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3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3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3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3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3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3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3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3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3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3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3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3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5"/>
    </row>
    <row r="60" spans="1:78" ht="13.5" customHeight="1" x14ac:dyDescent="0.15">
      <c r="A60" s="2"/>
      <c r="B60" s="59" t="s">
        <v>28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53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5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53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3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29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3" t="s">
        <v>111</v>
      </c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3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3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3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3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3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3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3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3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3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3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3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3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3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3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3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6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【860.68】</v>
      </c>
      <c r="I86" s="26" t="str">
        <f>データ!CA6</f>
        <v>【52.12】</v>
      </c>
      <c r="J86" s="26" t="str">
        <f>データ!CL6</f>
        <v>【299.14】</v>
      </c>
      <c r="K86" s="26" t="str">
        <f>データ!CW6</f>
        <v>【50.35】</v>
      </c>
      <c r="L86" s="26" t="str">
        <f>データ!DH6</f>
        <v>【81.14】</v>
      </c>
      <c r="M86" s="26" t="s">
        <v>44</v>
      </c>
      <c r="N86" s="26" t="s">
        <v>44</v>
      </c>
      <c r="O86" s="26" t="str">
        <f>データ!EO6</f>
        <v>【-】</v>
      </c>
    </row>
  </sheetData>
  <sheetProtection algorithmName="SHA-512" hashValue="73cdUtzd8FI4yMWtUvtzsXFEir4TKXch5GNemRd1EmeMpJcwIWLa9Kim6qBoIefJvG9gMKbpYtEufx1An4md7w==" saltValue="mmL4FUJ24aCPtON2dpnfUA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6" t="s">
        <v>54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55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56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58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59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60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61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62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63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64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65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66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67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68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2018</v>
      </c>
      <c r="C6" s="33">
        <f t="shared" ref="C6:X6" si="3">C7</f>
        <v>252034</v>
      </c>
      <c r="D6" s="33">
        <f t="shared" si="3"/>
        <v>47</v>
      </c>
      <c r="E6" s="33">
        <f t="shared" si="3"/>
        <v>18</v>
      </c>
      <c r="F6" s="33">
        <f t="shared" si="3"/>
        <v>1</v>
      </c>
      <c r="G6" s="33">
        <f t="shared" si="3"/>
        <v>0</v>
      </c>
      <c r="H6" s="33" t="str">
        <f t="shared" si="3"/>
        <v>滋賀県　長浜市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個別排水処理</v>
      </c>
      <c r="L6" s="33" t="str">
        <f t="shared" si="3"/>
        <v>L2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0.01</v>
      </c>
      <c r="Q6" s="34">
        <f t="shared" si="3"/>
        <v>100</v>
      </c>
      <c r="R6" s="34">
        <f t="shared" si="3"/>
        <v>2780</v>
      </c>
      <c r="S6" s="34">
        <f t="shared" si="3"/>
        <v>118498</v>
      </c>
      <c r="T6" s="34">
        <f t="shared" si="3"/>
        <v>681.02</v>
      </c>
      <c r="U6" s="34">
        <f t="shared" si="3"/>
        <v>174</v>
      </c>
      <c r="V6" s="34">
        <f t="shared" si="3"/>
        <v>17</v>
      </c>
      <c r="W6" s="34">
        <f t="shared" si="3"/>
        <v>0.02</v>
      </c>
      <c r="X6" s="34">
        <f t="shared" si="3"/>
        <v>850</v>
      </c>
      <c r="Y6" s="35">
        <f>IF(Y7="",NA(),Y7)</f>
        <v>100</v>
      </c>
      <c r="Z6" s="35">
        <f t="shared" ref="Z6:AH6" si="4">IF(Z7="",NA(),Z7)</f>
        <v>100</v>
      </c>
      <c r="AA6" s="35">
        <f t="shared" si="4"/>
        <v>100</v>
      </c>
      <c r="AB6" s="35">
        <f t="shared" si="4"/>
        <v>100</v>
      </c>
      <c r="AC6" s="35">
        <f t="shared" si="4"/>
        <v>100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760.12</v>
      </c>
      <c r="BL6" s="35">
        <f t="shared" si="7"/>
        <v>492.59</v>
      </c>
      <c r="BM6" s="35">
        <f t="shared" si="7"/>
        <v>503.8</v>
      </c>
      <c r="BN6" s="35">
        <f t="shared" si="7"/>
        <v>888.8</v>
      </c>
      <c r="BO6" s="35">
        <f t="shared" si="7"/>
        <v>855.65</v>
      </c>
      <c r="BP6" s="34" t="str">
        <f>IF(BP7="","",IF(BP7="-","【-】","【"&amp;SUBSTITUTE(TEXT(BP7,"#,##0.00"),"-","△")&amp;"】"))</f>
        <v>【860.68】</v>
      </c>
      <c r="BQ6" s="35">
        <f>IF(BQ7="",NA(),BQ7)</f>
        <v>26.16</v>
      </c>
      <c r="BR6" s="35">
        <f t="shared" ref="BR6:BZ6" si="8">IF(BR7="",NA(),BR7)</f>
        <v>25.42</v>
      </c>
      <c r="BS6" s="35">
        <f t="shared" si="8"/>
        <v>29.8</v>
      </c>
      <c r="BT6" s="35">
        <f t="shared" si="8"/>
        <v>30.87</v>
      </c>
      <c r="BU6" s="35">
        <f t="shared" si="8"/>
        <v>31.79</v>
      </c>
      <c r="BV6" s="35">
        <f t="shared" si="8"/>
        <v>50.17</v>
      </c>
      <c r="BW6" s="35">
        <f t="shared" si="8"/>
        <v>46.53</v>
      </c>
      <c r="BX6" s="35">
        <f t="shared" si="8"/>
        <v>51.58</v>
      </c>
      <c r="BY6" s="35">
        <f t="shared" si="8"/>
        <v>52.55</v>
      </c>
      <c r="BZ6" s="35">
        <f t="shared" si="8"/>
        <v>52.23</v>
      </c>
      <c r="CA6" s="34" t="str">
        <f>IF(CA7="","",IF(CA7="-","【-】","【"&amp;SUBSTITUTE(TEXT(CA7,"#,##0.00"),"-","△")&amp;"】"))</f>
        <v>【52.12】</v>
      </c>
      <c r="CB6" s="35">
        <f>IF(CB7="",NA(),CB7)</f>
        <v>604.67999999999995</v>
      </c>
      <c r="CC6" s="35">
        <f t="shared" ref="CC6:CK6" si="9">IF(CC7="",NA(),CC7)</f>
        <v>568.35</v>
      </c>
      <c r="CD6" s="35">
        <f t="shared" si="9"/>
        <v>532.85</v>
      </c>
      <c r="CE6" s="35">
        <f t="shared" si="9"/>
        <v>522.01</v>
      </c>
      <c r="CF6" s="35">
        <f t="shared" si="9"/>
        <v>554.79</v>
      </c>
      <c r="CG6" s="35">
        <f t="shared" si="9"/>
        <v>329.08</v>
      </c>
      <c r="CH6" s="35">
        <f t="shared" si="9"/>
        <v>373.71</v>
      </c>
      <c r="CI6" s="35">
        <f t="shared" si="9"/>
        <v>333.58</v>
      </c>
      <c r="CJ6" s="35">
        <f t="shared" si="9"/>
        <v>292.45</v>
      </c>
      <c r="CK6" s="35">
        <f t="shared" si="9"/>
        <v>294.05</v>
      </c>
      <c r="CL6" s="34" t="str">
        <f>IF(CL7="","",IF(CL7="-","【-】","【"&amp;SUBSTITUTE(TEXT(CL7,"#,##0.00"),"-","△")&amp;"】"))</f>
        <v>【299.14】</v>
      </c>
      <c r="CM6" s="35">
        <f>IF(CM7="",NA(),CM7)</f>
        <v>40</v>
      </c>
      <c r="CN6" s="35">
        <f t="shared" ref="CN6:CV6" si="10">IF(CN7="",NA(),CN7)</f>
        <v>40</v>
      </c>
      <c r="CO6" s="35">
        <f t="shared" si="10"/>
        <v>46.67</v>
      </c>
      <c r="CP6" s="35">
        <f t="shared" si="10"/>
        <v>46.67</v>
      </c>
      <c r="CQ6" s="35">
        <f t="shared" si="10"/>
        <v>46.67</v>
      </c>
      <c r="CR6" s="35">
        <f t="shared" si="10"/>
        <v>51.54</v>
      </c>
      <c r="CS6" s="35">
        <f t="shared" si="10"/>
        <v>44.84</v>
      </c>
      <c r="CT6" s="35">
        <f t="shared" si="10"/>
        <v>41.51</v>
      </c>
      <c r="CU6" s="35">
        <f t="shared" si="10"/>
        <v>51.71</v>
      </c>
      <c r="CV6" s="35">
        <f t="shared" si="10"/>
        <v>50.56</v>
      </c>
      <c r="CW6" s="34" t="str">
        <f>IF(CW7="","",IF(CW7="-","【-】","【"&amp;SUBSTITUTE(TEXT(CW7,"#,##0.00"),"-","△")&amp;"】"))</f>
        <v>【50.35】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71.599999999999994</v>
      </c>
      <c r="DD6" s="35">
        <f t="shared" si="11"/>
        <v>67.86</v>
      </c>
      <c r="DE6" s="35">
        <f t="shared" si="11"/>
        <v>68.72</v>
      </c>
      <c r="DF6" s="35">
        <f t="shared" si="11"/>
        <v>82.91</v>
      </c>
      <c r="DG6" s="35">
        <f t="shared" si="11"/>
        <v>83.85</v>
      </c>
      <c r="DH6" s="34" t="str">
        <f>IF(DH7="","",IF(DH7="-","【-】","【"&amp;SUBSTITUTE(TEXT(DH7,"#,##0.00"),"-","△")&amp;"】"))</f>
        <v>【81.14】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15">
      <c r="A7" s="28"/>
      <c r="B7" s="37">
        <v>2018</v>
      </c>
      <c r="C7" s="37">
        <v>252034</v>
      </c>
      <c r="D7" s="37">
        <v>47</v>
      </c>
      <c r="E7" s="37">
        <v>18</v>
      </c>
      <c r="F7" s="37">
        <v>1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0.01</v>
      </c>
      <c r="Q7" s="38">
        <v>100</v>
      </c>
      <c r="R7" s="38">
        <v>2780</v>
      </c>
      <c r="S7" s="38">
        <v>118498</v>
      </c>
      <c r="T7" s="38">
        <v>681.02</v>
      </c>
      <c r="U7" s="38">
        <v>174</v>
      </c>
      <c r="V7" s="38">
        <v>17</v>
      </c>
      <c r="W7" s="38">
        <v>0.02</v>
      </c>
      <c r="X7" s="38">
        <v>850</v>
      </c>
      <c r="Y7" s="38">
        <v>100</v>
      </c>
      <c r="Z7" s="38">
        <v>100</v>
      </c>
      <c r="AA7" s="38">
        <v>100</v>
      </c>
      <c r="AB7" s="38">
        <v>100</v>
      </c>
      <c r="AC7" s="38">
        <v>100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760.12</v>
      </c>
      <c r="BL7" s="38">
        <v>492.59</v>
      </c>
      <c r="BM7" s="38">
        <v>503.8</v>
      </c>
      <c r="BN7" s="38">
        <v>888.8</v>
      </c>
      <c r="BO7" s="38">
        <v>855.65</v>
      </c>
      <c r="BP7" s="38">
        <v>860.68</v>
      </c>
      <c r="BQ7" s="38">
        <v>26.16</v>
      </c>
      <c r="BR7" s="38">
        <v>25.42</v>
      </c>
      <c r="BS7" s="38">
        <v>29.8</v>
      </c>
      <c r="BT7" s="38">
        <v>30.87</v>
      </c>
      <c r="BU7" s="38">
        <v>31.79</v>
      </c>
      <c r="BV7" s="38">
        <v>50.17</v>
      </c>
      <c r="BW7" s="38">
        <v>46.53</v>
      </c>
      <c r="BX7" s="38">
        <v>51.58</v>
      </c>
      <c r="BY7" s="38">
        <v>52.55</v>
      </c>
      <c r="BZ7" s="38">
        <v>52.23</v>
      </c>
      <c r="CA7" s="38">
        <v>52.12</v>
      </c>
      <c r="CB7" s="38">
        <v>604.67999999999995</v>
      </c>
      <c r="CC7" s="38">
        <v>568.35</v>
      </c>
      <c r="CD7" s="38">
        <v>532.85</v>
      </c>
      <c r="CE7" s="38">
        <v>522.01</v>
      </c>
      <c r="CF7" s="38">
        <v>554.79</v>
      </c>
      <c r="CG7" s="38">
        <v>329.08</v>
      </c>
      <c r="CH7" s="38">
        <v>373.71</v>
      </c>
      <c r="CI7" s="38">
        <v>333.58</v>
      </c>
      <c r="CJ7" s="38">
        <v>292.45</v>
      </c>
      <c r="CK7" s="38">
        <v>294.05</v>
      </c>
      <c r="CL7" s="38">
        <v>299.14</v>
      </c>
      <c r="CM7" s="38">
        <v>40</v>
      </c>
      <c r="CN7" s="38">
        <v>40</v>
      </c>
      <c r="CO7" s="38">
        <v>46.67</v>
      </c>
      <c r="CP7" s="38">
        <v>46.67</v>
      </c>
      <c r="CQ7" s="38">
        <v>46.67</v>
      </c>
      <c r="CR7" s="38">
        <v>51.54</v>
      </c>
      <c r="CS7" s="38">
        <v>44.84</v>
      </c>
      <c r="CT7" s="38">
        <v>41.51</v>
      </c>
      <c r="CU7" s="38">
        <v>51.71</v>
      </c>
      <c r="CV7" s="38">
        <v>50.56</v>
      </c>
      <c r="CW7" s="38">
        <v>50.35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71.599999999999994</v>
      </c>
      <c r="DD7" s="38">
        <v>67.86</v>
      </c>
      <c r="DE7" s="38">
        <v>68.72</v>
      </c>
      <c r="DF7" s="38">
        <v>82.91</v>
      </c>
      <c r="DG7" s="38">
        <v>83.85</v>
      </c>
      <c r="DH7" s="38">
        <v>81.14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104</v>
      </c>
      <c r="EF7" s="38" t="s">
        <v>104</v>
      </c>
      <c r="EG7" s="38" t="s">
        <v>104</v>
      </c>
      <c r="EH7" s="38" t="s">
        <v>104</v>
      </c>
      <c r="EI7" s="38" t="s">
        <v>104</v>
      </c>
      <c r="EJ7" s="38" t="s">
        <v>104</v>
      </c>
      <c r="EK7" s="38" t="s">
        <v>104</v>
      </c>
      <c r="EL7" s="38" t="s">
        <v>104</v>
      </c>
      <c r="EM7" s="38" t="s">
        <v>104</v>
      </c>
      <c r="EN7" s="38" t="s">
        <v>104</v>
      </c>
      <c r="EO7" s="38" t="s">
        <v>104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木下 篤</cp:lastModifiedBy>
  <dcterms:created xsi:type="dcterms:W3CDTF">2019-12-05T05:31:55Z</dcterms:created>
  <dcterms:modified xsi:type="dcterms:W3CDTF">2021-02-25T04:48:53Z</dcterms:modified>
  <cp:category/>
</cp:coreProperties>
</file>