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Y:\下水道事業部\下水道事業部 下水道総務課\経理\A 00 決算統計関係\令和1年度決算統計\☆☆経営比較分析表\〔公開用〕経営比較分析表\"/>
    </mc:Choice>
  </mc:AlternateContent>
  <xr:revisionPtr revIDLastSave="0" documentId="13_ncr:1_{98A06C8D-FB38-45AD-89EC-38186D25521D}" xr6:coauthVersionLast="36" xr6:coauthVersionMax="36" xr10:uidLastSave="{00000000-0000-0000-0000-000000000000}"/>
  <workbookProtection workbookAlgorithmName="SHA-512" workbookHashValue="KWybMkHAEYdylqKA8FFwrml7/T6BHYeJXUsj7R7HmryX3wSKIECnRPV7RUXPkaEbRTjYf8nbbITxfjr9AzkXsw==" workbookSaltValue="D8qtDm05+pJu7tEoLhfOng==" workbookSpinCount="100000" lockStructure="1"/>
  <bookViews>
    <workbookView xWindow="0" yWindow="0" windowWidth="20490" windowHeight="697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T10" i="4"/>
  <c r="AL10" i="4"/>
  <c r="W10" i="4"/>
  <c r="BB8" i="4"/>
  <c r="AL8" i="4"/>
  <c r="AD8" i="4"/>
  <c r="B8" i="4"/>
</calcChain>
</file>

<file path=xl/sharedStrings.xml><?xml version="1.0" encoding="utf-8"?>
<sst xmlns="http://schemas.openxmlformats.org/spreadsheetml/2006/main" count="247" uniqueCount="121">
  <si>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</si>
  <si>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</si>
  <si>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</si>
  <si>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</si>
  <si>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</si>
  <si>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</si>
  <si>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</si>
  <si>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</si>
  <si>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</si>
  <si>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</si>
  <si>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</si>
  <si>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</si>
  <si>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</si>
  <si>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</si>
  <si>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</si>
  <si>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</si>
  <si>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</si>
  <si>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</si>
  <si>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</si>
  <si>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</si>
  <si>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</si>
  <si>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</si>
  <si>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</si>
  <si>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</si>
  <si>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</si>
  <si>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</si>
  <si>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</si>
  <si>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</si>
  <si>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</si>
  <si>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</si>
  <si>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</si>
  <si>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</si>
  <si>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</si>
  <si>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</si>
  <si>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</si>
  <si>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</si>
  <si>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</si>
  <si>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</si>
  <si>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</si>
  <si>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</si>
  <si>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</si>
  <si>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</si>
  <si>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</si>
  <si>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</si>
  <si>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</si>
  <si>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</si>
  <si>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</si>
  <si>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</si>
  <si>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</si>
  <si>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</si>
  <si>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</si>
  <si>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</si>
  <si>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</si>
  <si>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</si>
  <si>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</si>
  <si>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</si>
  <si>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</si>
  <si>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</si>
  <si>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</si>
  <si>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</si>
  <si>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</si>
  <si>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</si>
  <si>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</si>
  <si>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</si>
  <si>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</si>
  <si>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</si>
  <si>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</si>
  <si>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</si>
  <si>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</si>
  <si>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</si>
  <si>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</si>
  <si>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</si>
  <si>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</si>
  <si>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</si>
  <si>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</si>
  <si>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</si>
  <si>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</si>
  <si>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</si>
  <si>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</si>
  <si>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</si>
  <si>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</si>
  <si>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</si>
  <si>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</si>
  <si>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</si>
  <si>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</si>
  <si>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</si>
  <si>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</si>
  <si>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</si>
  <si>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</si>
  <si>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</si>
  <si>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</si>
  <si>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</si>
  <si>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</si>
  <si>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</si>
  <si>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</si>
  <si>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</si>
  <si>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</si>
  <si>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</si>
  <si>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</si>
  <si>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</si>
  <si>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</si>
  <si>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</si>
  <si>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</si>
  <si>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</si>
  <si>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</si>
  <si>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</si>
  <si>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</si>
  <si>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</si>
  <si>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</si>
  <si>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</si>
  <si>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</si>
  <si>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</si>
  <si>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</si>
  <si>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</si>
  <si>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</si>
  <si>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</si>
  <si>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</si>
  <si>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</si>
  <si>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供用開始後16年が経過し、今後の処理機能の維持について計画的な更新を検討している。</t>
    <phoneticPr fontId="4"/>
  </si>
  <si>
    <t>　長浜市の個別排水処理事業は、１地区のみの経営で、処理人口も20人に満たないということもあり、使用料収入が見込めないため、類似団体と比較しても、汚水処理原価は高く、経費回収率は低い状況にある。
　今後も当該地区の人口減少は否めず、施設の老朽化を考慮すると厳しい経営状況である。</t>
    <rPh sb="34" eb="35">
      <t>ミ</t>
    </rPh>
    <phoneticPr fontId="4"/>
  </si>
  <si>
    <t xml:space="preserve">　収益的収支比率については、企業債の償還を完了し、維持管理には、一般会計からの繰入金を充てて収支を保っている。
　企業債残高対事業規模比率については、平成24年度をもって償還が終了している。
　経費回収率については、前年と同水準を維持しており、処理人口がわずかであるため、一般会計からの繰入金に依存している状況が続いている。
　汚水処理原価については、昨年度より増加しており、処理人口が少ない中、合併浄化槽の老朽化が進んでいるため、類似団体との平均に比べても依然高額な状況が続いている。
　施設利用率については、前年度と同程度の汚水量を維持しているが、過疎化の影響で処理人口は減少傾向にあり、今後は徐々に下がっていくことが予想される。
　水洗化率については、100％であり、類似団体の平均を大きく上回っている。
</t>
    <rPh sb="108" eb="110">
      <t>ゼンネン</t>
    </rPh>
    <rPh sb="111" eb="114">
      <t>ドウスイジュン</t>
    </rPh>
    <rPh sb="115" eb="117">
      <t>イジ</t>
    </rPh>
    <rPh sb="153" eb="155">
      <t>ジョウキョウ</t>
    </rPh>
    <rPh sb="156" eb="157">
      <t>ツヅ</t>
    </rPh>
    <rPh sb="181" eb="183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</si>
</sst>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E-4D0E-BAEE-5CDC7836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BE-4D0E-BAEE-5CDC7836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46.67</c:v>
                </c:pt>
                <c:pt idx="2">
                  <c:v>46.67</c:v>
                </c:pt>
                <c:pt idx="3">
                  <c:v>46.67</c:v>
                </c:pt>
                <c:pt idx="4">
                  <c:v>46.67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7-48A5-A92A-83F61C30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44.84</c:v>
                </c:pt>
                <c:pt idx="1">
                  <c:v>41.51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7-48A5-A92A-83F61C30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9-4F30-A1CA-C3B3A35F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68.72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9-4F30-A1CA-C3B3A35F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6-46D3-9F66-7EC26C71B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6-46D3-9F66-7EC26C71B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3-4778-96C6-54DD4DD6F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3-4778-96C6-54DD4DD6F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D-4DC5-BA7F-5178D39A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D-4DC5-BA7F-5178D39A8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D-453A-965B-3840A195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D-453A-965B-3840A195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C-40E0-860F-E9060550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C-40E0-860F-E9060550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5-48E5-85E1-CE4222DFE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492.59</c:v>
                </c:pt>
                <c:pt idx="1">
                  <c:v>503.8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5-48E5-85E1-CE4222DFE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25.42</c:v>
                </c:pt>
                <c:pt idx="1">
                  <c:v>29.8</c:v>
                </c:pt>
                <c:pt idx="2">
                  <c:v>30.87</c:v>
                </c:pt>
                <c:pt idx="3">
                  <c:v>31.79</c:v>
                </c:pt>
                <c:pt idx="4">
                  <c:v>29.46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D-4E5E-8EF1-D56C975D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46.53</c:v>
                </c:pt>
                <c:pt idx="1">
                  <c:v>51.58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D-4E5E-8EF1-D56C975D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568.35</c:v>
                </c:pt>
                <c:pt idx="1">
                  <c:v>532.85</c:v>
                </c:pt>
                <c:pt idx="2">
                  <c:v>522.01</c:v>
                </c:pt>
                <c:pt idx="3">
                  <c:v>554.79</c:v>
                </c:pt>
                <c:pt idx="4">
                  <c:v>581.21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D-4D30-B1C4-D74D6D27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373.71</c:v>
                </c:pt>
                <c:pt idx="1">
                  <c:v>333.58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D-4D30-B1C4-D74D6D27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55" zoomScaleNormal="55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滋賀県　長浜市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117892</v>
      </c>
      <c r="AM8" s="51"/>
      <c r="AN8" s="51"/>
      <c r="AO8" s="51"/>
      <c r="AP8" s="51"/>
      <c r="AQ8" s="51"/>
      <c r="AR8" s="51"/>
      <c r="AS8" s="51"/>
      <c r="AT8" s="46">
        <f>データ!T6</f>
        <v>681.02</v>
      </c>
      <c r="AU8" s="46"/>
      <c r="AV8" s="46"/>
      <c r="AW8" s="46"/>
      <c r="AX8" s="46"/>
      <c r="AY8" s="46"/>
      <c r="AZ8" s="46"/>
      <c r="BA8" s="46"/>
      <c r="BB8" s="46">
        <f>データ!U6</f>
        <v>173.11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2780</v>
      </c>
      <c r="AE10" s="51"/>
      <c r="AF10" s="51"/>
      <c r="AG10" s="51"/>
      <c r="AH10" s="51"/>
      <c r="AI10" s="51"/>
      <c r="AJ10" s="51"/>
      <c r="AK10" s="2"/>
      <c r="AL10" s="51">
        <f>データ!V6</f>
        <v>18</v>
      </c>
      <c r="AM10" s="51"/>
      <c r="AN10" s="51"/>
      <c r="AO10" s="51"/>
      <c r="AP10" s="51"/>
      <c r="AQ10" s="51"/>
      <c r="AR10" s="51"/>
      <c r="AS10" s="51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900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120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45</v>
      </c>
      <c r="N86" s="26" t="s">
        <v>46</v>
      </c>
      <c r="O86" s="26" t="str">
        <f>データ!EO6</f>
        <v>【-】</v>
      </c>
    </row>
  </sheetData>
  <sheetProtection algorithmName="SHA-512" hashValue="PniEj5OjKUu9OR8hKv6AnkvCYyjbz+M8/zI1eH9ly/NICsvFX/JvuU9Vo/0zJBSAiDjVdQ4y7eZlqJVf/28Vow==" saltValue="5Xp+EJXjBtJDNv0oXoMoA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7" t="s">
        <v>56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2019</v>
      </c>
      <c r="C6" s="33">
        <f t="shared" ref="C6:X6" si="3">C7</f>
        <v>252034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滋賀県　長浜市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0.02</v>
      </c>
      <c r="Q6" s="34">
        <f t="shared" si="3"/>
        <v>100</v>
      </c>
      <c r="R6" s="34">
        <f t="shared" si="3"/>
        <v>2780</v>
      </c>
      <c r="S6" s="34">
        <f t="shared" si="3"/>
        <v>117892</v>
      </c>
      <c r="T6" s="34">
        <f t="shared" si="3"/>
        <v>681.02</v>
      </c>
      <c r="U6" s="34">
        <f t="shared" si="3"/>
        <v>173.11</v>
      </c>
      <c r="V6" s="34">
        <f t="shared" si="3"/>
        <v>18</v>
      </c>
      <c r="W6" s="34">
        <f t="shared" si="3"/>
        <v>0.02</v>
      </c>
      <c r="X6" s="34">
        <f t="shared" si="3"/>
        <v>900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492.59</v>
      </c>
      <c r="BL6" s="35">
        <f t="shared" si="7"/>
        <v>503.8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25.42</v>
      </c>
      <c r="BR6" s="35">
        <f t="shared" ref="BR6:BZ6" si="8">IF(BR7="",NA(),BR7)</f>
        <v>29.8</v>
      </c>
      <c r="BS6" s="35">
        <f t="shared" si="8"/>
        <v>30.87</v>
      </c>
      <c r="BT6" s="35">
        <f t="shared" si="8"/>
        <v>31.79</v>
      </c>
      <c r="BU6" s="35">
        <f t="shared" si="8"/>
        <v>29.46</v>
      </c>
      <c r="BV6" s="35">
        <f t="shared" si="8"/>
        <v>46.53</v>
      </c>
      <c r="BW6" s="35">
        <f t="shared" si="8"/>
        <v>51.58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568.35</v>
      </c>
      <c r="CC6" s="35">
        <f t="shared" ref="CC6:CK6" si="9">IF(CC7="",NA(),CC7)</f>
        <v>532.85</v>
      </c>
      <c r="CD6" s="35">
        <f t="shared" si="9"/>
        <v>522.01</v>
      </c>
      <c r="CE6" s="35">
        <f t="shared" si="9"/>
        <v>554.79</v>
      </c>
      <c r="CF6" s="35">
        <f t="shared" si="9"/>
        <v>581.21</v>
      </c>
      <c r="CG6" s="35">
        <f t="shared" si="9"/>
        <v>373.71</v>
      </c>
      <c r="CH6" s="35">
        <f t="shared" si="9"/>
        <v>333.58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>
        <f>IF(CM7="",NA(),CM7)</f>
        <v>40</v>
      </c>
      <c r="CN6" s="35">
        <f t="shared" ref="CN6:CV6" si="10">IF(CN7="",NA(),CN7)</f>
        <v>46.67</v>
      </c>
      <c r="CO6" s="35">
        <f t="shared" si="10"/>
        <v>46.67</v>
      </c>
      <c r="CP6" s="35">
        <f t="shared" si="10"/>
        <v>46.67</v>
      </c>
      <c r="CQ6" s="35">
        <f t="shared" si="10"/>
        <v>46.67</v>
      </c>
      <c r="CR6" s="35">
        <f t="shared" si="10"/>
        <v>44.84</v>
      </c>
      <c r="CS6" s="35">
        <f t="shared" si="10"/>
        <v>41.51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67.86</v>
      </c>
      <c r="DD6" s="35">
        <f t="shared" si="11"/>
        <v>68.72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252034</v>
      </c>
      <c r="D7" s="37">
        <v>47</v>
      </c>
      <c r="E7" s="37">
        <v>18</v>
      </c>
      <c r="F7" s="37">
        <v>1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0.02</v>
      </c>
      <c r="Q7" s="38">
        <v>100</v>
      </c>
      <c r="R7" s="38">
        <v>2780</v>
      </c>
      <c r="S7" s="38">
        <v>117892</v>
      </c>
      <c r="T7" s="38">
        <v>681.02</v>
      </c>
      <c r="U7" s="38">
        <v>173.11</v>
      </c>
      <c r="V7" s="38">
        <v>18</v>
      </c>
      <c r="W7" s="38">
        <v>0.02</v>
      </c>
      <c r="X7" s="38">
        <v>900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492.59</v>
      </c>
      <c r="BL7" s="38">
        <v>503.8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25.42</v>
      </c>
      <c r="BR7" s="38">
        <v>29.8</v>
      </c>
      <c r="BS7" s="38">
        <v>30.87</v>
      </c>
      <c r="BT7" s="38">
        <v>31.79</v>
      </c>
      <c r="BU7" s="38">
        <v>29.46</v>
      </c>
      <c r="BV7" s="38">
        <v>46.53</v>
      </c>
      <c r="BW7" s="38">
        <v>51.58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568.35</v>
      </c>
      <c r="CC7" s="38">
        <v>532.85</v>
      </c>
      <c r="CD7" s="38">
        <v>522.01</v>
      </c>
      <c r="CE7" s="38">
        <v>554.79</v>
      </c>
      <c r="CF7" s="38">
        <v>581.21</v>
      </c>
      <c r="CG7" s="38">
        <v>373.71</v>
      </c>
      <c r="CH7" s="38">
        <v>333.58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>
        <v>40</v>
      </c>
      <c r="CN7" s="38">
        <v>46.67</v>
      </c>
      <c r="CO7" s="38">
        <v>46.67</v>
      </c>
      <c r="CP7" s="38">
        <v>46.67</v>
      </c>
      <c r="CQ7" s="38">
        <v>46.67</v>
      </c>
      <c r="CR7" s="38">
        <v>44.84</v>
      </c>
      <c r="CS7" s="38">
        <v>41.51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67.86</v>
      </c>
      <c r="DD7" s="38">
        <v>68.72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106</v>
      </c>
      <c r="EF7" s="38" t="s">
        <v>106</v>
      </c>
      <c r="EG7" s="38" t="s">
        <v>106</v>
      </c>
      <c r="EH7" s="38" t="s">
        <v>106</v>
      </c>
      <c r="EI7" s="38" t="s">
        <v>106</v>
      </c>
      <c r="EJ7" s="38" t="s">
        <v>106</v>
      </c>
      <c r="EK7" s="38" t="s">
        <v>106</v>
      </c>
      <c r="EL7" s="38" t="s">
        <v>106</v>
      </c>
      <c r="EM7" s="38" t="s">
        <v>106</v>
      </c>
      <c r="EN7" s="38" t="s">
        <v>106</v>
      </c>
      <c r="EO7" s="38" t="s">
        <v>106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113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114</v>
      </c>
    </row>
    <row r="13" spans="1:145" x14ac:dyDescent="0.15">
      <c r="B13" t="s">
        <v>115</v>
      </c>
      <c r="C13" t="s">
        <v>115</v>
      </c>
      <c r="D13" t="s">
        <v>115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 篤</cp:lastModifiedBy>
  <dcterms:created xsi:type="dcterms:W3CDTF">2020-12-04T03:21:08Z</dcterms:created>
  <dcterms:modified xsi:type="dcterms:W3CDTF">2021-02-25T04:02:15Z</dcterms:modified>
  <cp:category/>
</cp:coreProperties>
</file>