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/>
  <mc:AlternateContent xmlns:mc="http://schemas.openxmlformats.org/markup-compatibility/2006">
    <mc:Choice Requires="x15">
      <x15ac:absPath xmlns:x15ac="http://schemas.microsoft.com/office/spreadsheetml/2010/11/ac" url="Y:\下水道事業部\下水道事業部 下水道総務課\経理\A 00 決算統計関係\令和1年度決算統計\☆☆経営比較分析表\〔公開用〕経営比較分析表\"/>
    </mc:Choice>
  </mc:AlternateContent>
  <xr:revisionPtr revIDLastSave="0" documentId="13_ncr:1_{98A06C8D-FB38-45AD-89EC-38186D25521D}" xr6:coauthVersionLast="36" xr6:coauthVersionMax="36" xr10:uidLastSave="{00000000-0000-0000-0000-000000000000}"/>
  <workbookProtection workbookAlgorithmName="SHA-512" workbookHashValue="KWybMkHAEYdylqKA8FFwrml7/T6BHYeJXUsj7R7HmryX3wSKIECnRPV7RUXPkaEbRTjYf8nbbITxfjr9AzkXsw==" workbookSaltValue="D8qtDm05+pJu7tEoLhfOng==" workbookSpinCount="100000" lockStructure="1"/>
  <bookViews>
    <workbookView xWindow="0" yWindow="0" windowWidth="20490" windowHeight="6975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AD10" i="4" s="1"/>
  <c r="Q6" i="5"/>
  <c r="P6" i="5"/>
  <c r="P10" i="4" s="1"/>
  <c r="O6" i="5"/>
  <c r="I10" i="4" s="1"/>
  <c r="N6" i="5"/>
  <c r="B10" i="4" s="1"/>
  <c r="M6" i="5"/>
  <c r="L6" i="5"/>
  <c r="W8" i="4" s="1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AT10" i="4"/>
  <c r="AL10" i="4"/>
  <c r="W10" i="4"/>
  <c r="BB8" i="4"/>
  <c r="AL8" i="4"/>
  <c r="AD8" i="4"/>
  <c r="B8" i="4"/>
</calcChain>
</file>

<file path=xl/sharedStrings.xml><?xml version="1.0" encoding="utf-8"?>
<sst xmlns="http://schemas.openxmlformats.org/spreadsheetml/2006/main" count="247" uniqueCount="121">
  <si>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</si>
  <si>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</si>
  <si>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</si>
  <si>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</si>
  <si>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</si>
  <si>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</si>
  <si>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</si>
  <si>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</si>
  <si>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</si>
  <si>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</si>
  <si>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</si>
  <si>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</si>
  <si>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</si>
  <si>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</si>
  <si>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</si>
  <si>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</si>
  <si>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</si>
  <si>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</si>
  <si>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</si>
  <si>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</si>
  <si>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</si>
  <si>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</si>
  <si>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</si>
  <si>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</si>
  <si>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</si>
  <si>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</si>
  <si>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</si>
  <si>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</si>
  <si>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</si>
  <si>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</si>
  <si>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</si>
  <si>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</si>
  <si>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</si>
  <si>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</si>
  <si>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</si>
  <si>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</si>
  <si>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</si>
  <si>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</si>
  <si>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</si>
  <si>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</si>
  <si>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</si>
  <si>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</si>
  <si>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</si>
  <si>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</si>
  <si>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</si>
  <si>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</si>
  <si>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</si>
  <si>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</si>
  <si>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</si>
  <si>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</si>
  <si>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</si>
  <si>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</si>
  <si>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</si>
  <si>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</si>
  <si>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</si>
  <si>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</si>
  <si>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</si>
  <si>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</si>
  <si>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</si>
  <si>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</si>
  <si>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</si>
  <si>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</si>
  <si>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</si>
  <si>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</si>
  <si>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</si>
  <si>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</si>
  <si>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</si>
  <si>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</si>
  <si>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</si>
  <si>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</si>
  <si>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</si>
  <si>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</si>
  <si>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</si>
  <si>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</si>
  <si>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</si>
  <si>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</si>
  <si>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</si>
  <si>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</si>
  <si>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</si>
  <si>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</si>
  <si>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</si>
  <si>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</si>
  <si>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</si>
  <si>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</si>
  <si>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</si>
  <si>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</si>
  <si>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</si>
  <si>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</si>
  <si>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</si>
  <si>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</si>
  <si>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</si>
  <si>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</si>
  <si>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</si>
  <si>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</si>
  <si>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</si>
  <si>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</si>
  <si>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</si>
  <si>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</si>
  <si>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</si>
  <si>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</si>
  <si>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滋賀県　長浜市</t>
  </si>
  <si>
    <t>法非適用</t>
  </si>
  <si>
    <t>下水道事業</t>
  </si>
  <si>
    <t>個別排水処理</t>
  </si>
  <si>
    <t>L2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</si>
  <si>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</si>
  <si>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</si>
  <si>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</si>
  <si>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</si>
  <si>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</si>
  <si>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</si>
  <si>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</si>
  <si>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</si>
  <si>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</si>
  <si>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</si>
  <si>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</si>
  <si>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</si>
  <si>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</si>
  <si>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供用開始後16年が経過し、今後の処理機能の維持について計画的な更新を検討している。</t>
    <phoneticPr fontId="4"/>
  </si>
  <si>
    <t>　長浜市の個別排水処理事業は、１地区のみの経営で、処理人口も20人に満たないということもあり、使用料収入が見込めないため、類似団体と比較しても、汚水処理原価は高く、経費回収率は低い状況にある。
　今後も当該地区の人口減少は否めず、施設の老朽化を考慮すると厳しい経営状況である。</t>
    <rPh sb="34" eb="35">
      <t>ミ</t>
    </rPh>
    <phoneticPr fontId="4"/>
  </si>
  <si>
    <t xml:space="preserve">　収益的収支比率については、企業債の償還を完了し、維持管理には、一般会計からの繰入金を充てて収支を保っている。
　企業債残高対事業規模比率については、平成24年度をもって償還が終了している。
　経費回収率については、前年と同水準を維持しており、処理人口がわずかであるため、一般会計からの繰入金に依存している状況が続いている。
　汚水処理原価については、昨年度より増加しており、処理人口が少ない中、合併浄化槽の老朽化が進んでいるため、類似団体との平均に比べても依然高額な状況が続いている。
　施設利用率については、前年度と同程度の汚水量を維持しているが、過疎化の影響で処理人口は減少傾向にあり、今後は徐々に下がっていくことが予想される。
　水洗化率については、100％であり、類似団体の平均を大きく上回っている。
</t>
    <rPh sb="108" eb="110">
      <t>ゼンネン</t>
    </rPh>
    <rPh sb="111" eb="114">
      <t>ドウスイジュン</t>
    </rPh>
    <rPh sb="115" eb="117">
      <t>イジ</t>
    </rPh>
    <rPh sb="153" eb="155">
      <t>ジョウキョウ</t>
    </rPh>
    <rPh sb="156" eb="157">
      <t>ツヅ</t>
    </rPh>
    <rPh sb="181" eb="183">
      <t>ゾウカ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</si>
</sst>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BE-4D0E-BAEE-5CDC78365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BE-4D0E-BAEE-5CDC78365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40</c:v>
                </c:pt>
                <c:pt idx="1">
                  <c:v>46.67</c:v>
                </c:pt>
                <c:pt idx="2">
                  <c:v>46.67</c:v>
                </c:pt>
                <c:pt idx="3">
                  <c:v>46.67</c:v>
                </c:pt>
                <c:pt idx="4">
                  <c:v>46.67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F7-48A5-A92A-83F61C309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44.84</c:v>
                </c:pt>
                <c:pt idx="1">
                  <c:v>41.51</c:v>
                </c:pt>
                <c:pt idx="2">
                  <c:v>51.71</c:v>
                </c:pt>
                <c:pt idx="3">
                  <c:v>50.56</c:v>
                </c:pt>
                <c:pt idx="4">
                  <c:v>47.35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F7-48A5-A92A-83F61C309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C9-4F30-A1CA-C3B3A35F7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67.86</c:v>
                </c:pt>
                <c:pt idx="1">
                  <c:v>68.72</c:v>
                </c:pt>
                <c:pt idx="2">
                  <c:v>82.91</c:v>
                </c:pt>
                <c:pt idx="3">
                  <c:v>83.85</c:v>
                </c:pt>
                <c:pt idx="4">
                  <c:v>81.209999999999994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C9-4F30-A1CA-C3B3A35F7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36-46D3-9F66-7EC26C71B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36-46D3-9F66-7EC26C71B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B3-4778-96C6-54DD4DD6F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B3-4778-96C6-54DD4DD6F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D-4DC5-BA7F-5178D39A8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7D-4DC5-BA7F-5178D39A8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9D-453A-965B-3840A1956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9D-453A-965B-3840A1956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BC-40E0-860F-E90605508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BC-40E0-860F-E90605508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E5-48E5-85E1-CE4222DFE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492.59</c:v>
                </c:pt>
                <c:pt idx="1">
                  <c:v>503.8</c:v>
                </c:pt>
                <c:pt idx="2">
                  <c:v>888.8</c:v>
                </c:pt>
                <c:pt idx="3">
                  <c:v>855.65</c:v>
                </c:pt>
                <c:pt idx="4">
                  <c:v>862.99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E5-48E5-85E1-CE4222DFE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25.42</c:v>
                </c:pt>
                <c:pt idx="1">
                  <c:v>29.8</c:v>
                </c:pt>
                <c:pt idx="2">
                  <c:v>30.87</c:v>
                </c:pt>
                <c:pt idx="3">
                  <c:v>31.79</c:v>
                </c:pt>
                <c:pt idx="4">
                  <c:v>29.46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D-4E5E-8EF1-D56C975DE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46.53</c:v>
                </c:pt>
                <c:pt idx="1">
                  <c:v>51.58</c:v>
                </c:pt>
                <c:pt idx="2">
                  <c:v>52.55</c:v>
                </c:pt>
                <c:pt idx="3">
                  <c:v>52.23</c:v>
                </c:pt>
                <c:pt idx="4">
                  <c:v>50.06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AD-4E5E-8EF1-D56C975DE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568.35</c:v>
                </c:pt>
                <c:pt idx="1">
                  <c:v>532.85</c:v>
                </c:pt>
                <c:pt idx="2">
                  <c:v>522.01</c:v>
                </c:pt>
                <c:pt idx="3">
                  <c:v>554.79</c:v>
                </c:pt>
                <c:pt idx="4">
                  <c:v>581.21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D-4D30-B1C4-D74D6D270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373.71</c:v>
                </c:pt>
                <c:pt idx="1">
                  <c:v>333.58</c:v>
                </c:pt>
                <c:pt idx="2">
                  <c:v>292.45</c:v>
                </c:pt>
                <c:pt idx="3">
                  <c:v>294.05</c:v>
                </c:pt>
                <c:pt idx="4">
                  <c:v>309.22000000000003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8D-4D30-B1C4-D74D6D270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【317.18】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="55" zoomScaleNormal="55" workbookViewId="0">
      <selection activeCell="B2" sqref="B2:BZ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滋賀県　長浜市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個別排水処理</v>
      </c>
      <c r="Q8" s="49"/>
      <c r="R8" s="49"/>
      <c r="S8" s="49"/>
      <c r="T8" s="49"/>
      <c r="U8" s="49"/>
      <c r="V8" s="49"/>
      <c r="W8" s="49" t="str">
        <f>データ!L6</f>
        <v>L2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117892</v>
      </c>
      <c r="AM8" s="51"/>
      <c r="AN8" s="51"/>
      <c r="AO8" s="51"/>
      <c r="AP8" s="51"/>
      <c r="AQ8" s="51"/>
      <c r="AR8" s="51"/>
      <c r="AS8" s="51"/>
      <c r="AT8" s="46">
        <f>データ!T6</f>
        <v>681.02</v>
      </c>
      <c r="AU8" s="46"/>
      <c r="AV8" s="46"/>
      <c r="AW8" s="46"/>
      <c r="AX8" s="46"/>
      <c r="AY8" s="46"/>
      <c r="AZ8" s="46"/>
      <c r="BA8" s="46"/>
      <c r="BB8" s="46">
        <f>データ!U6</f>
        <v>173.11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0.02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2780</v>
      </c>
      <c r="AE10" s="51"/>
      <c r="AF10" s="51"/>
      <c r="AG10" s="51"/>
      <c r="AH10" s="51"/>
      <c r="AI10" s="51"/>
      <c r="AJ10" s="51"/>
      <c r="AK10" s="2"/>
      <c r="AL10" s="51">
        <f>データ!V6</f>
        <v>18</v>
      </c>
      <c r="AM10" s="51"/>
      <c r="AN10" s="51"/>
      <c r="AO10" s="51"/>
      <c r="AP10" s="51"/>
      <c r="AQ10" s="51"/>
      <c r="AR10" s="51"/>
      <c r="AS10" s="51"/>
      <c r="AT10" s="46">
        <f>データ!W6</f>
        <v>0.02</v>
      </c>
      <c r="AU10" s="46"/>
      <c r="AV10" s="46"/>
      <c r="AW10" s="46"/>
      <c r="AX10" s="46"/>
      <c r="AY10" s="46"/>
      <c r="AZ10" s="46"/>
      <c r="BA10" s="46"/>
      <c r="BB10" s="46">
        <f>データ!X6</f>
        <v>900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120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118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119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【862.82】</v>
      </c>
      <c r="I86" s="26" t="str">
        <f>データ!CA6</f>
        <v>【49.71】</v>
      </c>
      <c r="J86" s="26" t="str">
        <f>データ!CL6</f>
        <v>【317.18】</v>
      </c>
      <c r="K86" s="26" t="str">
        <f>データ!CW6</f>
        <v>【47.67】</v>
      </c>
      <c r="L86" s="26" t="str">
        <f>データ!DH6</f>
        <v>【79.30】</v>
      </c>
      <c r="M86" s="26" t="s">
        <v>45</v>
      </c>
      <c r="N86" s="26" t="s">
        <v>46</v>
      </c>
      <c r="O86" s="26" t="str">
        <f>データ!EO6</f>
        <v>【-】</v>
      </c>
    </row>
  </sheetData>
  <sheetProtection algorithmName="SHA-512" hashValue="PniEj5OjKUu9OR8hKv6AnkvCYyjbz+M8/zI1eH9ly/NICsvFX/JvuU9Vo/0zJBSAiDjVdQ4y7eZlqJVf/28Vow==" saltValue="5Xp+EJXjBtJDNv0oXoMoAw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49</v>
      </c>
      <c r="B3" s="29" t="s">
        <v>50</v>
      </c>
      <c r="C3" s="29" t="s">
        <v>51</v>
      </c>
      <c r="D3" s="29" t="s">
        <v>52</v>
      </c>
      <c r="E3" s="29" t="s">
        <v>53</v>
      </c>
      <c r="F3" s="29" t="s">
        <v>54</v>
      </c>
      <c r="G3" s="29" t="s">
        <v>55</v>
      </c>
      <c r="H3" s="77" t="s">
        <v>56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61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71</v>
      </c>
      <c r="B5" s="31"/>
      <c r="C5" s="31"/>
      <c r="D5" s="31"/>
      <c r="E5" s="31"/>
      <c r="F5" s="31"/>
      <c r="G5" s="31"/>
      <c r="H5" s="32" t="s">
        <v>72</v>
      </c>
      <c r="I5" s="32" t="s">
        <v>73</v>
      </c>
      <c r="J5" s="32" t="s">
        <v>74</v>
      </c>
      <c r="K5" s="32" t="s">
        <v>75</v>
      </c>
      <c r="L5" s="32" t="s">
        <v>76</v>
      </c>
      <c r="M5" s="32" t="s">
        <v>5</v>
      </c>
      <c r="N5" s="32" t="s">
        <v>77</v>
      </c>
      <c r="O5" s="32" t="s">
        <v>78</v>
      </c>
      <c r="P5" s="32" t="s">
        <v>79</v>
      </c>
      <c r="Q5" s="32" t="s">
        <v>80</v>
      </c>
      <c r="R5" s="32" t="s">
        <v>81</v>
      </c>
      <c r="S5" s="32" t="s">
        <v>82</v>
      </c>
      <c r="T5" s="32" t="s">
        <v>83</v>
      </c>
      <c r="U5" s="32" t="s">
        <v>84</v>
      </c>
      <c r="V5" s="32" t="s">
        <v>85</v>
      </c>
      <c r="W5" s="32" t="s">
        <v>86</v>
      </c>
      <c r="X5" s="32" t="s">
        <v>87</v>
      </c>
      <c r="Y5" s="32" t="s">
        <v>88</v>
      </c>
      <c r="Z5" s="32" t="s">
        <v>89</v>
      </c>
      <c r="AA5" s="32" t="s">
        <v>90</v>
      </c>
      <c r="AB5" s="32" t="s">
        <v>91</v>
      </c>
      <c r="AC5" s="32" t="s">
        <v>92</v>
      </c>
      <c r="AD5" s="32" t="s">
        <v>93</v>
      </c>
      <c r="AE5" s="32" t="s">
        <v>94</v>
      </c>
      <c r="AF5" s="32" t="s">
        <v>95</v>
      </c>
      <c r="AG5" s="32" t="s">
        <v>96</v>
      </c>
      <c r="AH5" s="32" t="s">
        <v>97</v>
      </c>
      <c r="AI5" s="32" t="s">
        <v>31</v>
      </c>
      <c r="AJ5" s="32" t="s">
        <v>88</v>
      </c>
      <c r="AK5" s="32" t="s">
        <v>89</v>
      </c>
      <c r="AL5" s="32" t="s">
        <v>90</v>
      </c>
      <c r="AM5" s="32" t="s">
        <v>91</v>
      </c>
      <c r="AN5" s="32" t="s">
        <v>92</v>
      </c>
      <c r="AO5" s="32" t="s">
        <v>93</v>
      </c>
      <c r="AP5" s="32" t="s">
        <v>94</v>
      </c>
      <c r="AQ5" s="32" t="s">
        <v>95</v>
      </c>
      <c r="AR5" s="32" t="s">
        <v>96</v>
      </c>
      <c r="AS5" s="32" t="s">
        <v>97</v>
      </c>
      <c r="AT5" s="32" t="s">
        <v>98</v>
      </c>
      <c r="AU5" s="32" t="s">
        <v>88</v>
      </c>
      <c r="AV5" s="32" t="s">
        <v>89</v>
      </c>
      <c r="AW5" s="32" t="s">
        <v>90</v>
      </c>
      <c r="AX5" s="32" t="s">
        <v>91</v>
      </c>
      <c r="AY5" s="32" t="s">
        <v>92</v>
      </c>
      <c r="AZ5" s="32" t="s">
        <v>93</v>
      </c>
      <c r="BA5" s="32" t="s">
        <v>94</v>
      </c>
      <c r="BB5" s="32" t="s">
        <v>95</v>
      </c>
      <c r="BC5" s="32" t="s">
        <v>96</v>
      </c>
      <c r="BD5" s="32" t="s">
        <v>97</v>
      </c>
      <c r="BE5" s="32" t="s">
        <v>98</v>
      </c>
      <c r="BF5" s="32" t="s">
        <v>88</v>
      </c>
      <c r="BG5" s="32" t="s">
        <v>89</v>
      </c>
      <c r="BH5" s="32" t="s">
        <v>90</v>
      </c>
      <c r="BI5" s="32" t="s">
        <v>91</v>
      </c>
      <c r="BJ5" s="32" t="s">
        <v>92</v>
      </c>
      <c r="BK5" s="32" t="s">
        <v>93</v>
      </c>
      <c r="BL5" s="32" t="s">
        <v>94</v>
      </c>
      <c r="BM5" s="32" t="s">
        <v>95</v>
      </c>
      <c r="BN5" s="32" t="s">
        <v>96</v>
      </c>
      <c r="BO5" s="32" t="s">
        <v>97</v>
      </c>
      <c r="BP5" s="32" t="s">
        <v>98</v>
      </c>
      <c r="BQ5" s="32" t="s">
        <v>88</v>
      </c>
      <c r="BR5" s="32" t="s">
        <v>89</v>
      </c>
      <c r="BS5" s="32" t="s">
        <v>90</v>
      </c>
      <c r="BT5" s="32" t="s">
        <v>91</v>
      </c>
      <c r="BU5" s="32" t="s">
        <v>92</v>
      </c>
      <c r="BV5" s="32" t="s">
        <v>93</v>
      </c>
      <c r="BW5" s="32" t="s">
        <v>94</v>
      </c>
      <c r="BX5" s="32" t="s">
        <v>95</v>
      </c>
      <c r="BY5" s="32" t="s">
        <v>96</v>
      </c>
      <c r="BZ5" s="32" t="s">
        <v>97</v>
      </c>
      <c r="CA5" s="32" t="s">
        <v>98</v>
      </c>
      <c r="CB5" s="32" t="s">
        <v>88</v>
      </c>
      <c r="CC5" s="32" t="s">
        <v>89</v>
      </c>
      <c r="CD5" s="32" t="s">
        <v>90</v>
      </c>
      <c r="CE5" s="32" t="s">
        <v>91</v>
      </c>
      <c r="CF5" s="32" t="s">
        <v>92</v>
      </c>
      <c r="CG5" s="32" t="s">
        <v>93</v>
      </c>
      <c r="CH5" s="32" t="s">
        <v>94</v>
      </c>
      <c r="CI5" s="32" t="s">
        <v>95</v>
      </c>
      <c r="CJ5" s="32" t="s">
        <v>96</v>
      </c>
      <c r="CK5" s="32" t="s">
        <v>97</v>
      </c>
      <c r="CL5" s="32" t="s">
        <v>98</v>
      </c>
      <c r="CM5" s="32" t="s">
        <v>88</v>
      </c>
      <c r="CN5" s="32" t="s">
        <v>89</v>
      </c>
      <c r="CO5" s="32" t="s">
        <v>90</v>
      </c>
      <c r="CP5" s="32" t="s">
        <v>91</v>
      </c>
      <c r="CQ5" s="32" t="s">
        <v>92</v>
      </c>
      <c r="CR5" s="32" t="s">
        <v>93</v>
      </c>
      <c r="CS5" s="32" t="s">
        <v>94</v>
      </c>
      <c r="CT5" s="32" t="s">
        <v>95</v>
      </c>
      <c r="CU5" s="32" t="s">
        <v>96</v>
      </c>
      <c r="CV5" s="32" t="s">
        <v>97</v>
      </c>
      <c r="CW5" s="32" t="s">
        <v>98</v>
      </c>
      <c r="CX5" s="32" t="s">
        <v>88</v>
      </c>
      <c r="CY5" s="32" t="s">
        <v>89</v>
      </c>
      <c r="CZ5" s="32" t="s">
        <v>90</v>
      </c>
      <c r="DA5" s="32" t="s">
        <v>91</v>
      </c>
      <c r="DB5" s="32" t="s">
        <v>92</v>
      </c>
      <c r="DC5" s="32" t="s">
        <v>93</v>
      </c>
      <c r="DD5" s="32" t="s">
        <v>94</v>
      </c>
      <c r="DE5" s="32" t="s">
        <v>95</v>
      </c>
      <c r="DF5" s="32" t="s">
        <v>96</v>
      </c>
      <c r="DG5" s="32" t="s">
        <v>97</v>
      </c>
      <c r="DH5" s="32" t="s">
        <v>98</v>
      </c>
      <c r="DI5" s="32" t="s">
        <v>88</v>
      </c>
      <c r="DJ5" s="32" t="s">
        <v>89</v>
      </c>
      <c r="DK5" s="32" t="s">
        <v>90</v>
      </c>
      <c r="DL5" s="32" t="s">
        <v>91</v>
      </c>
      <c r="DM5" s="32" t="s">
        <v>92</v>
      </c>
      <c r="DN5" s="32" t="s">
        <v>93</v>
      </c>
      <c r="DO5" s="32" t="s">
        <v>94</v>
      </c>
      <c r="DP5" s="32" t="s">
        <v>95</v>
      </c>
      <c r="DQ5" s="32" t="s">
        <v>96</v>
      </c>
      <c r="DR5" s="32" t="s">
        <v>97</v>
      </c>
      <c r="DS5" s="32" t="s">
        <v>98</v>
      </c>
      <c r="DT5" s="32" t="s">
        <v>88</v>
      </c>
      <c r="DU5" s="32" t="s">
        <v>89</v>
      </c>
      <c r="DV5" s="32" t="s">
        <v>90</v>
      </c>
      <c r="DW5" s="32" t="s">
        <v>91</v>
      </c>
      <c r="DX5" s="32" t="s">
        <v>92</v>
      </c>
      <c r="DY5" s="32" t="s">
        <v>93</v>
      </c>
      <c r="DZ5" s="32" t="s">
        <v>94</v>
      </c>
      <c r="EA5" s="32" t="s">
        <v>95</v>
      </c>
      <c r="EB5" s="32" t="s">
        <v>96</v>
      </c>
      <c r="EC5" s="32" t="s">
        <v>97</v>
      </c>
      <c r="ED5" s="32" t="s">
        <v>98</v>
      </c>
      <c r="EE5" s="32" t="s">
        <v>88</v>
      </c>
      <c r="EF5" s="32" t="s">
        <v>89</v>
      </c>
      <c r="EG5" s="32" t="s">
        <v>90</v>
      </c>
      <c r="EH5" s="32" t="s">
        <v>91</v>
      </c>
      <c r="EI5" s="32" t="s">
        <v>92</v>
      </c>
      <c r="EJ5" s="32" t="s">
        <v>93</v>
      </c>
      <c r="EK5" s="32" t="s">
        <v>94</v>
      </c>
      <c r="EL5" s="32" t="s">
        <v>95</v>
      </c>
      <c r="EM5" s="32" t="s">
        <v>96</v>
      </c>
      <c r="EN5" s="32" t="s">
        <v>97</v>
      </c>
      <c r="EO5" s="32" t="s">
        <v>98</v>
      </c>
    </row>
    <row r="6" spans="1:145" s="36" customFormat="1" x14ac:dyDescent="0.15">
      <c r="A6" s="28" t="s">
        <v>99</v>
      </c>
      <c r="B6" s="33">
        <f>B7</f>
        <v>2019</v>
      </c>
      <c r="C6" s="33">
        <f t="shared" ref="C6:X6" si="3">C7</f>
        <v>252034</v>
      </c>
      <c r="D6" s="33">
        <f t="shared" si="3"/>
        <v>47</v>
      </c>
      <c r="E6" s="33">
        <f t="shared" si="3"/>
        <v>18</v>
      </c>
      <c r="F6" s="33">
        <f t="shared" si="3"/>
        <v>1</v>
      </c>
      <c r="G6" s="33">
        <f t="shared" si="3"/>
        <v>0</v>
      </c>
      <c r="H6" s="33" t="str">
        <f t="shared" si="3"/>
        <v>滋賀県　長浜市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個別排水処理</v>
      </c>
      <c r="L6" s="33" t="str">
        <f t="shared" si="3"/>
        <v>L2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0.02</v>
      </c>
      <c r="Q6" s="34">
        <f t="shared" si="3"/>
        <v>100</v>
      </c>
      <c r="R6" s="34">
        <f t="shared" si="3"/>
        <v>2780</v>
      </c>
      <c r="S6" s="34">
        <f t="shared" si="3"/>
        <v>117892</v>
      </c>
      <c r="T6" s="34">
        <f t="shared" si="3"/>
        <v>681.02</v>
      </c>
      <c r="U6" s="34">
        <f t="shared" si="3"/>
        <v>173.11</v>
      </c>
      <c r="V6" s="34">
        <f t="shared" si="3"/>
        <v>18</v>
      </c>
      <c r="W6" s="34">
        <f t="shared" si="3"/>
        <v>0.02</v>
      </c>
      <c r="X6" s="34">
        <f t="shared" si="3"/>
        <v>900</v>
      </c>
      <c r="Y6" s="35">
        <f>IF(Y7="",NA(),Y7)</f>
        <v>100</v>
      </c>
      <c r="Z6" s="35">
        <f t="shared" ref="Z6:AH6" si="4">IF(Z7="",NA(),Z7)</f>
        <v>100</v>
      </c>
      <c r="AA6" s="35">
        <f t="shared" si="4"/>
        <v>100</v>
      </c>
      <c r="AB6" s="35">
        <f t="shared" si="4"/>
        <v>100</v>
      </c>
      <c r="AC6" s="35">
        <f t="shared" si="4"/>
        <v>100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492.59</v>
      </c>
      <c r="BL6" s="35">
        <f t="shared" si="7"/>
        <v>503.8</v>
      </c>
      <c r="BM6" s="35">
        <f t="shared" si="7"/>
        <v>888.8</v>
      </c>
      <c r="BN6" s="35">
        <f t="shared" si="7"/>
        <v>855.65</v>
      </c>
      <c r="BO6" s="35">
        <f t="shared" si="7"/>
        <v>862.99</v>
      </c>
      <c r="BP6" s="34" t="str">
        <f>IF(BP7="","",IF(BP7="-","【-】","【"&amp;SUBSTITUTE(TEXT(BP7,"#,##0.00"),"-","△")&amp;"】"))</f>
        <v>【862.82】</v>
      </c>
      <c r="BQ6" s="35">
        <f>IF(BQ7="",NA(),BQ7)</f>
        <v>25.42</v>
      </c>
      <c r="BR6" s="35">
        <f t="shared" ref="BR6:BZ6" si="8">IF(BR7="",NA(),BR7)</f>
        <v>29.8</v>
      </c>
      <c r="BS6" s="35">
        <f t="shared" si="8"/>
        <v>30.87</v>
      </c>
      <c r="BT6" s="35">
        <f t="shared" si="8"/>
        <v>31.79</v>
      </c>
      <c r="BU6" s="35">
        <f t="shared" si="8"/>
        <v>29.46</v>
      </c>
      <c r="BV6" s="35">
        <f t="shared" si="8"/>
        <v>46.53</v>
      </c>
      <c r="BW6" s="35">
        <f t="shared" si="8"/>
        <v>51.58</v>
      </c>
      <c r="BX6" s="35">
        <f t="shared" si="8"/>
        <v>52.55</v>
      </c>
      <c r="BY6" s="35">
        <f t="shared" si="8"/>
        <v>52.23</v>
      </c>
      <c r="BZ6" s="35">
        <f t="shared" si="8"/>
        <v>50.06</v>
      </c>
      <c r="CA6" s="34" t="str">
        <f>IF(CA7="","",IF(CA7="-","【-】","【"&amp;SUBSTITUTE(TEXT(CA7,"#,##0.00"),"-","△")&amp;"】"))</f>
        <v>【49.71】</v>
      </c>
      <c r="CB6" s="35">
        <f>IF(CB7="",NA(),CB7)</f>
        <v>568.35</v>
      </c>
      <c r="CC6" s="35">
        <f t="shared" ref="CC6:CK6" si="9">IF(CC7="",NA(),CC7)</f>
        <v>532.85</v>
      </c>
      <c r="CD6" s="35">
        <f t="shared" si="9"/>
        <v>522.01</v>
      </c>
      <c r="CE6" s="35">
        <f t="shared" si="9"/>
        <v>554.79</v>
      </c>
      <c r="CF6" s="35">
        <f t="shared" si="9"/>
        <v>581.21</v>
      </c>
      <c r="CG6" s="35">
        <f t="shared" si="9"/>
        <v>373.71</v>
      </c>
      <c r="CH6" s="35">
        <f t="shared" si="9"/>
        <v>333.58</v>
      </c>
      <c r="CI6" s="35">
        <f t="shared" si="9"/>
        <v>292.45</v>
      </c>
      <c r="CJ6" s="35">
        <f t="shared" si="9"/>
        <v>294.05</v>
      </c>
      <c r="CK6" s="35">
        <f t="shared" si="9"/>
        <v>309.22000000000003</v>
      </c>
      <c r="CL6" s="34" t="str">
        <f>IF(CL7="","",IF(CL7="-","【-】","【"&amp;SUBSTITUTE(TEXT(CL7,"#,##0.00"),"-","△")&amp;"】"))</f>
        <v>【317.18】</v>
      </c>
      <c r="CM6" s="35">
        <f>IF(CM7="",NA(),CM7)</f>
        <v>40</v>
      </c>
      <c r="CN6" s="35">
        <f t="shared" ref="CN6:CV6" si="10">IF(CN7="",NA(),CN7)</f>
        <v>46.67</v>
      </c>
      <c r="CO6" s="35">
        <f t="shared" si="10"/>
        <v>46.67</v>
      </c>
      <c r="CP6" s="35">
        <f t="shared" si="10"/>
        <v>46.67</v>
      </c>
      <c r="CQ6" s="35">
        <f t="shared" si="10"/>
        <v>46.67</v>
      </c>
      <c r="CR6" s="35">
        <f t="shared" si="10"/>
        <v>44.84</v>
      </c>
      <c r="CS6" s="35">
        <f t="shared" si="10"/>
        <v>41.51</v>
      </c>
      <c r="CT6" s="35">
        <f t="shared" si="10"/>
        <v>51.71</v>
      </c>
      <c r="CU6" s="35">
        <f t="shared" si="10"/>
        <v>50.56</v>
      </c>
      <c r="CV6" s="35">
        <f t="shared" si="10"/>
        <v>47.35</v>
      </c>
      <c r="CW6" s="34" t="str">
        <f>IF(CW7="","",IF(CW7="-","【-】","【"&amp;SUBSTITUTE(TEXT(CW7,"#,##0.00"),"-","△")&amp;"】"))</f>
        <v>【47.67】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67.86</v>
      </c>
      <c r="DD6" s="35">
        <f t="shared" si="11"/>
        <v>68.72</v>
      </c>
      <c r="DE6" s="35">
        <f t="shared" si="11"/>
        <v>82.91</v>
      </c>
      <c r="DF6" s="35">
        <f t="shared" si="11"/>
        <v>83.85</v>
      </c>
      <c r="DG6" s="35">
        <f t="shared" si="11"/>
        <v>81.209999999999994</v>
      </c>
      <c r="DH6" s="34" t="str">
        <f>IF(DH7="","",IF(DH7="-","【-】","【"&amp;SUBSTITUTE(TEXT(DH7,"#,##0.00"),"-","△")&amp;"】"))</f>
        <v>【79.30】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15">
      <c r="A7" s="28"/>
      <c r="B7" s="37">
        <v>2019</v>
      </c>
      <c r="C7" s="37">
        <v>252034</v>
      </c>
      <c r="D7" s="37">
        <v>47</v>
      </c>
      <c r="E7" s="37">
        <v>18</v>
      </c>
      <c r="F7" s="37">
        <v>1</v>
      </c>
      <c r="G7" s="37">
        <v>0</v>
      </c>
      <c r="H7" s="37" t="s">
        <v>100</v>
      </c>
      <c r="I7" s="37" t="s">
        <v>101</v>
      </c>
      <c r="J7" s="37" t="s">
        <v>102</v>
      </c>
      <c r="K7" s="37" t="s">
        <v>103</v>
      </c>
      <c r="L7" s="37" t="s">
        <v>104</v>
      </c>
      <c r="M7" s="37" t="s">
        <v>105</v>
      </c>
      <c r="N7" s="38" t="s">
        <v>106</v>
      </c>
      <c r="O7" s="38" t="s">
        <v>107</v>
      </c>
      <c r="P7" s="38">
        <v>0.02</v>
      </c>
      <c r="Q7" s="38">
        <v>100</v>
      </c>
      <c r="R7" s="38">
        <v>2780</v>
      </c>
      <c r="S7" s="38">
        <v>117892</v>
      </c>
      <c r="T7" s="38">
        <v>681.02</v>
      </c>
      <c r="U7" s="38">
        <v>173.11</v>
      </c>
      <c r="V7" s="38">
        <v>18</v>
      </c>
      <c r="W7" s="38">
        <v>0.02</v>
      </c>
      <c r="X7" s="38">
        <v>900</v>
      </c>
      <c r="Y7" s="38">
        <v>100</v>
      </c>
      <c r="Z7" s="38">
        <v>100</v>
      </c>
      <c r="AA7" s="38">
        <v>100</v>
      </c>
      <c r="AB7" s="38">
        <v>100</v>
      </c>
      <c r="AC7" s="38">
        <v>100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492.59</v>
      </c>
      <c r="BL7" s="38">
        <v>503.8</v>
      </c>
      <c r="BM7" s="38">
        <v>888.8</v>
      </c>
      <c r="BN7" s="38">
        <v>855.65</v>
      </c>
      <c r="BO7" s="38">
        <v>862.99</v>
      </c>
      <c r="BP7" s="38">
        <v>862.82</v>
      </c>
      <c r="BQ7" s="38">
        <v>25.42</v>
      </c>
      <c r="BR7" s="38">
        <v>29.8</v>
      </c>
      <c r="BS7" s="38">
        <v>30.87</v>
      </c>
      <c r="BT7" s="38">
        <v>31.79</v>
      </c>
      <c r="BU7" s="38">
        <v>29.46</v>
      </c>
      <c r="BV7" s="38">
        <v>46.53</v>
      </c>
      <c r="BW7" s="38">
        <v>51.58</v>
      </c>
      <c r="BX7" s="38">
        <v>52.55</v>
      </c>
      <c r="BY7" s="38">
        <v>52.23</v>
      </c>
      <c r="BZ7" s="38">
        <v>50.06</v>
      </c>
      <c r="CA7" s="38">
        <v>49.71</v>
      </c>
      <c r="CB7" s="38">
        <v>568.35</v>
      </c>
      <c r="CC7" s="38">
        <v>532.85</v>
      </c>
      <c r="CD7" s="38">
        <v>522.01</v>
      </c>
      <c r="CE7" s="38">
        <v>554.79</v>
      </c>
      <c r="CF7" s="38">
        <v>581.21</v>
      </c>
      <c r="CG7" s="38">
        <v>373.71</v>
      </c>
      <c r="CH7" s="38">
        <v>333.58</v>
      </c>
      <c r="CI7" s="38">
        <v>292.45</v>
      </c>
      <c r="CJ7" s="38">
        <v>294.05</v>
      </c>
      <c r="CK7" s="38">
        <v>309.22000000000003</v>
      </c>
      <c r="CL7" s="38">
        <v>317.18</v>
      </c>
      <c r="CM7" s="38">
        <v>40</v>
      </c>
      <c r="CN7" s="38">
        <v>46.67</v>
      </c>
      <c r="CO7" s="38">
        <v>46.67</v>
      </c>
      <c r="CP7" s="38">
        <v>46.67</v>
      </c>
      <c r="CQ7" s="38">
        <v>46.67</v>
      </c>
      <c r="CR7" s="38">
        <v>44.84</v>
      </c>
      <c r="CS7" s="38">
        <v>41.51</v>
      </c>
      <c r="CT7" s="38">
        <v>51.71</v>
      </c>
      <c r="CU7" s="38">
        <v>50.56</v>
      </c>
      <c r="CV7" s="38">
        <v>47.35</v>
      </c>
      <c r="CW7" s="38">
        <v>47.67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67.86</v>
      </c>
      <c r="DD7" s="38">
        <v>68.72</v>
      </c>
      <c r="DE7" s="38">
        <v>82.91</v>
      </c>
      <c r="DF7" s="38">
        <v>83.85</v>
      </c>
      <c r="DG7" s="38">
        <v>81.209999999999994</v>
      </c>
      <c r="DH7" s="38">
        <v>79.3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106</v>
      </c>
      <c r="EF7" s="38" t="s">
        <v>106</v>
      </c>
      <c r="EG7" s="38" t="s">
        <v>106</v>
      </c>
      <c r="EH7" s="38" t="s">
        <v>106</v>
      </c>
      <c r="EI7" s="38" t="s">
        <v>106</v>
      </c>
      <c r="EJ7" s="38" t="s">
        <v>106</v>
      </c>
      <c r="EK7" s="38" t="s">
        <v>106</v>
      </c>
      <c r="EL7" s="38" t="s">
        <v>106</v>
      </c>
      <c r="EM7" s="38" t="s">
        <v>106</v>
      </c>
      <c r="EN7" s="38" t="s">
        <v>106</v>
      </c>
      <c r="EO7" s="38" t="s">
        <v>106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108</v>
      </c>
      <c r="C9" s="40" t="s">
        <v>109</v>
      </c>
      <c r="D9" s="40" t="s">
        <v>110</v>
      </c>
      <c r="E9" s="40" t="s">
        <v>111</v>
      </c>
      <c r="F9" s="40" t="s">
        <v>112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50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113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114</v>
      </c>
    </row>
    <row r="13" spans="1:145" x14ac:dyDescent="0.15">
      <c r="B13" t="s">
        <v>115</v>
      </c>
      <c r="C13" t="s">
        <v>115</v>
      </c>
      <c r="D13" t="s">
        <v>115</v>
      </c>
      <c r="E13" t="s">
        <v>115</v>
      </c>
      <c r="F13" t="s">
        <v>116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木下 篤</cp:lastModifiedBy>
  <dcterms:created xsi:type="dcterms:W3CDTF">2020-12-04T03:21:08Z</dcterms:created>
  <dcterms:modified xsi:type="dcterms:W3CDTF">2021-02-25T04:02:15Z</dcterms:modified>
  <cp:category/>
</cp:coreProperties>
</file>