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/>
  <mc:AlternateContent xmlns:mc="http://schemas.openxmlformats.org/markup-compatibility/2006">
    <mc:Choice Requires="x15">
      <x15ac:absPath xmlns:x15ac="http://schemas.microsoft.com/office/spreadsheetml/2010/11/ac" url="\\2n01sv05\部署用フォルダ\下水道事業部\下水道事業部 下水道総務課\経理\A 00 決算統計関係\令和2年度決算統計\★経営比較分析表\"/>
    </mc:Choice>
  </mc:AlternateContent>
  <xr:revisionPtr revIDLastSave="0" documentId="8_{F5607A7C-852C-460B-9D21-077516A4F8C5}" xr6:coauthVersionLast="36" xr6:coauthVersionMax="36" xr10:uidLastSave="{00000000-0000-0000-0000-000000000000}"/>
  <workbookProtection workbookAlgorithmName="SHA-512" workbookHashValue="yFEDtZrJ3Eb0I16AdV+4VkWJAprm52BYRueA0w71/8PSn1dgtnltlR5Ys3xLxf+gjOokPBY5jk4G/0dEUIURQw==" workbookSaltValue="xNrZdIybLVWZx3Vxi97Ynw==" workbookSpinCount="100000" lockStructure="1"/>
  <bookViews>
    <workbookView xWindow="0" yWindow="0" windowWidth="20490" windowHeight="7455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AL8" i="4" s="1"/>
  <c r="R6" i="5"/>
  <c r="Q6" i="5"/>
  <c r="P6" i="5"/>
  <c r="P10" i="4" s="1"/>
  <c r="O6" i="5"/>
  <c r="N6" i="5"/>
  <c r="M6" i="5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AT10" i="4"/>
  <c r="AL10" i="4"/>
  <c r="AD10" i="4"/>
  <c r="W10" i="4"/>
  <c r="I10" i="4"/>
  <c r="B10" i="4"/>
  <c r="BB8" i="4"/>
  <c r="AD8" i="4"/>
  <c r="I8" i="4"/>
  <c r="B8" i="4"/>
</calcChain>
</file>

<file path=xl/sharedStrings.xml><?xml version="1.0" encoding="utf-8"?>
<sst xmlns="http://schemas.openxmlformats.org/spreadsheetml/2006/main" count="247" uniqueCount="120">
  <si>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</si>
  <si>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</si>
  <si>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</si>
  <si>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</si>
  <si>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</si>
  <si>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</si>
  <si>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</si>
  <si>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</si>
  <si>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</si>
  <si>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</si>
  <si>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</si>
  <si>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</si>
  <si>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</si>
  <si>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</si>
  <si>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</si>
  <si>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</si>
  <si>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</si>
  <si>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</si>
  <si>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</si>
  <si>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</si>
  <si>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</si>
  <si>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</si>
  <si>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</si>
  <si>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</si>
  <si>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</si>
  <si>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</si>
  <si>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</si>
  <si>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</si>
  <si>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</si>
  <si>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</si>
  <si>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</si>
  <si>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</si>
  <si>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</si>
  <si>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</si>
  <si>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</si>
  <si>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</si>
  <si>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</si>
  <si>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</si>
  <si>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</si>
  <si>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</si>
  <si>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</si>
  <si>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</si>
  <si>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</si>
  <si>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</si>
  <si>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</si>
  <si>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</si>
  <si>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</si>
  <si>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</si>
  <si>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</si>
  <si>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</si>
  <si>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</si>
  <si>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</si>
  <si>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</si>
  <si>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</si>
  <si>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</si>
  <si>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</si>
  <si>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</si>
  <si>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</si>
  <si>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</si>
  <si>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</si>
  <si>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</si>
  <si>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</si>
  <si>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</si>
  <si>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</si>
  <si>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</si>
  <si>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</si>
  <si>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</si>
  <si>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</si>
  <si>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</si>
  <si>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</si>
  <si>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</si>
  <si>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</si>
  <si>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</si>
  <si>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</si>
  <si>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</si>
  <si>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</si>
  <si>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</si>
  <si>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</si>
  <si>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</si>
  <si>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</si>
  <si>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</si>
  <si>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</si>
  <si>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</si>
  <si>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</si>
  <si>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</si>
  <si>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</si>
  <si>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</si>
  <si>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</si>
  <si>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</si>
  <si>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</si>
  <si>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</si>
  <si>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</si>
  <si>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</si>
  <si>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</si>
  <si>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</si>
  <si>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</si>
  <si>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</si>
  <si>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</si>
  <si>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滋賀県　長浜市</t>
  </si>
  <si>
    <t>法非適用</t>
  </si>
  <si>
    <t>下水道事業</t>
  </si>
  <si>
    <t>個別排水処理</t>
  </si>
  <si>
    <t>L2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</si>
  <si>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</si>
  <si>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</si>
  <si>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</si>
  <si>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</si>
  <si>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</si>
  <si>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</si>
  <si>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</si>
  <si>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</si>
  <si>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</si>
  <si>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</si>
  <si>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</si>
  <si>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</si>
  <si>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</si>
  <si>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</si>
  <si>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収益的収支比率については、企業債の償還を完了し、維持管理には、一般会計からの繰入金を充てて収支を保っている。
　企業債残高対事業規模比率については、平成24年度をもって償還が終了している。
　経費回収率については、前年と同水準を維持しており、処理人口がわずかであるため、一般会計からの繰入金に依存している状況が続いている。
　汚水処理原価については、昨年度より増加しており、処理人口が少ない中、合併浄化槽の老朽化が進んでいるため、類似団体との平均に比べても依然高額な状況が続いている。
　施設利用率については、過疎化の影響で処理人口は減少傾向にあり、今後は徐々に下がっていくことが予想される。
　水洗化率については、100％であり、類似団体の平均を大きく上回っている。</t>
    <phoneticPr fontId="4"/>
  </si>
  <si>
    <t>　供用開始後16年が経過し、今後の処理機能の維持については、下水道事業審議会の答申を踏まえ、次期下水道ビジョンにて計画的な更新について検討していく。</t>
    <phoneticPr fontId="4"/>
  </si>
  <si>
    <t>　長浜市の個別排水処理事業は、１地区のみの経営で、処理人口も20人に満たないということもあり、使用料収入が見込めないため、類似団体と比較しても、汚水処理原価は高く、経費回収率は低い状況にある。
　今後も当該地区の人口減少は否めず、経営状況はますます厳しくなることが予想されるため、次期下水道ビジョン作成時に対策案を検討していく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</si>
</sst>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23-4A9E-982C-F24B5CA19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23-4A9E-982C-F24B5CA19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46.67</c:v>
                </c:pt>
                <c:pt idx="1">
                  <c:v>46.67</c:v>
                </c:pt>
                <c:pt idx="2">
                  <c:v>46.67</c:v>
                </c:pt>
                <c:pt idx="3">
                  <c:v>46.67</c:v>
                </c:pt>
                <c:pt idx="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4-4FCF-B7E8-13B82794A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41.51</c:v>
                </c:pt>
                <c:pt idx="1">
                  <c:v>51.71</c:v>
                </c:pt>
                <c:pt idx="2">
                  <c:v>50.56</c:v>
                </c:pt>
                <c:pt idx="3">
                  <c:v>47.35</c:v>
                </c:pt>
                <c:pt idx="4">
                  <c:v>46.36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14-4FCF-B7E8-13B82794A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E5-4157-BDB8-DC62AED35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68.72</c:v>
                </c:pt>
                <c:pt idx="1">
                  <c:v>82.91</c:v>
                </c:pt>
                <c:pt idx="2">
                  <c:v>83.85</c:v>
                </c:pt>
                <c:pt idx="3">
                  <c:v>81.209999999999994</c:v>
                </c:pt>
                <c:pt idx="4">
                  <c:v>83.08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E5-4157-BDB8-DC62AED35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BC-4AC6-8323-066B5582A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BC-4AC6-8323-066B5582A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FF-42C5-9118-B174B5562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FF-42C5-9118-B174B5562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C1-4BD0-8B17-7168BCAEF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C1-4BD0-8B17-7168BCAEF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40-4F3B-8995-8C8028F60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40-4F3B-8995-8C8028F60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19-48BA-AB09-AE3F12FDC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19-48BA-AB09-AE3F12FDC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76-4C4A-BEE8-DDADBC6B9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503.8</c:v>
                </c:pt>
                <c:pt idx="1">
                  <c:v>888.8</c:v>
                </c:pt>
                <c:pt idx="2">
                  <c:v>855.65</c:v>
                </c:pt>
                <c:pt idx="3">
                  <c:v>862.99</c:v>
                </c:pt>
                <c:pt idx="4">
                  <c:v>782.91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76-4C4A-BEE8-DDADBC6B9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29.8</c:v>
                </c:pt>
                <c:pt idx="1">
                  <c:v>30.87</c:v>
                </c:pt>
                <c:pt idx="2">
                  <c:v>31.79</c:v>
                </c:pt>
                <c:pt idx="3">
                  <c:v>29.46</c:v>
                </c:pt>
                <c:pt idx="4">
                  <c:v>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45-4722-901C-7E71C73D8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51.58</c:v>
                </c:pt>
                <c:pt idx="1">
                  <c:v>52.55</c:v>
                </c:pt>
                <c:pt idx="2">
                  <c:v>52.23</c:v>
                </c:pt>
                <c:pt idx="3">
                  <c:v>50.06</c:v>
                </c:pt>
                <c:pt idx="4">
                  <c:v>49.38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45-4722-901C-7E71C73D8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532.85</c:v>
                </c:pt>
                <c:pt idx="1">
                  <c:v>522.01</c:v>
                </c:pt>
                <c:pt idx="2">
                  <c:v>554.79</c:v>
                </c:pt>
                <c:pt idx="3">
                  <c:v>581.21</c:v>
                </c:pt>
                <c:pt idx="4">
                  <c:v>596.84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CA-49EF-907D-00DA38123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333.58</c:v>
                </c:pt>
                <c:pt idx="1">
                  <c:v>292.45</c:v>
                </c:pt>
                <c:pt idx="2">
                  <c:v>294.05</c:v>
                </c:pt>
                <c:pt idx="3">
                  <c:v>309.22000000000003</c:v>
                </c:pt>
                <c:pt idx="4">
                  <c:v>316.97000000000003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CA-49EF-907D-00DA38123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【780.89】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【46.74】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【328.08】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G58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滋賀県　長浜市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個別排水処理</v>
      </c>
      <c r="Q8" s="72"/>
      <c r="R8" s="72"/>
      <c r="S8" s="72"/>
      <c r="T8" s="72"/>
      <c r="U8" s="72"/>
      <c r="V8" s="72"/>
      <c r="W8" s="72" t="str">
        <f>データ!L6</f>
        <v>L2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116840</v>
      </c>
      <c r="AM8" s="69"/>
      <c r="AN8" s="69"/>
      <c r="AO8" s="69"/>
      <c r="AP8" s="69"/>
      <c r="AQ8" s="69"/>
      <c r="AR8" s="69"/>
      <c r="AS8" s="69"/>
      <c r="AT8" s="68">
        <f>データ!T6</f>
        <v>681.02</v>
      </c>
      <c r="AU8" s="68"/>
      <c r="AV8" s="68"/>
      <c r="AW8" s="68"/>
      <c r="AX8" s="68"/>
      <c r="AY8" s="68"/>
      <c r="AZ8" s="68"/>
      <c r="BA8" s="68"/>
      <c r="BB8" s="68">
        <f>データ!U6</f>
        <v>171.57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0.02</v>
      </c>
      <c r="Q10" s="68"/>
      <c r="R10" s="68"/>
      <c r="S10" s="68"/>
      <c r="T10" s="68"/>
      <c r="U10" s="68"/>
      <c r="V10" s="68"/>
      <c r="W10" s="68">
        <f>データ!Q6</f>
        <v>100</v>
      </c>
      <c r="X10" s="68"/>
      <c r="Y10" s="68"/>
      <c r="Z10" s="68"/>
      <c r="AA10" s="68"/>
      <c r="AB10" s="68"/>
      <c r="AC10" s="68"/>
      <c r="AD10" s="69">
        <f>データ!R6</f>
        <v>2780</v>
      </c>
      <c r="AE10" s="69"/>
      <c r="AF10" s="69"/>
      <c r="AG10" s="69"/>
      <c r="AH10" s="69"/>
      <c r="AI10" s="69"/>
      <c r="AJ10" s="69"/>
      <c r="AK10" s="2"/>
      <c r="AL10" s="69">
        <f>データ!V6</f>
        <v>18</v>
      </c>
      <c r="AM10" s="69"/>
      <c r="AN10" s="69"/>
      <c r="AO10" s="69"/>
      <c r="AP10" s="69"/>
      <c r="AQ10" s="69"/>
      <c r="AR10" s="69"/>
      <c r="AS10" s="69"/>
      <c r="AT10" s="68">
        <f>データ!W6</f>
        <v>0.02</v>
      </c>
      <c r="AU10" s="68"/>
      <c r="AV10" s="68"/>
      <c r="AW10" s="68"/>
      <c r="AX10" s="68"/>
      <c r="AY10" s="68"/>
      <c r="AZ10" s="68"/>
      <c r="BA10" s="68"/>
      <c r="BB10" s="68">
        <f>データ!X6</f>
        <v>900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117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118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119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【780.89】</v>
      </c>
      <c r="I86" s="26" t="str">
        <f>データ!CA6</f>
        <v>【48.58】</v>
      </c>
      <c r="J86" s="26" t="str">
        <f>データ!CL6</f>
        <v>【328.08】</v>
      </c>
      <c r="K86" s="26" t="str">
        <f>データ!CW6</f>
        <v>【46.74】</v>
      </c>
      <c r="L86" s="26" t="str">
        <f>データ!DH6</f>
        <v>【81.12】</v>
      </c>
      <c r="M86" s="26" t="s">
        <v>44</v>
      </c>
      <c r="N86" s="26" t="s">
        <v>43</v>
      </c>
      <c r="O86" s="26" t="str">
        <f>データ!EO6</f>
        <v>【-】</v>
      </c>
    </row>
  </sheetData>
  <sheetProtection algorithmName="SHA-512" hashValue="+5HrExWyiKvvKISWNaOQanoDb0FqD5sv0ApeoAvKdILtLehI7BWH252hlC6LHFho0A2QAEHeZP7aesheZtDqCw==" saltValue="041QYiuTPAXMkp8Q/CdJB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2020</v>
      </c>
      <c r="C6" s="33">
        <f t="shared" ref="C6:X6" si="3">C7</f>
        <v>252034</v>
      </c>
      <c r="D6" s="33">
        <f t="shared" si="3"/>
        <v>47</v>
      </c>
      <c r="E6" s="33">
        <f t="shared" si="3"/>
        <v>18</v>
      </c>
      <c r="F6" s="33">
        <f t="shared" si="3"/>
        <v>1</v>
      </c>
      <c r="G6" s="33">
        <f t="shared" si="3"/>
        <v>0</v>
      </c>
      <c r="H6" s="33" t="str">
        <f t="shared" si="3"/>
        <v>滋賀県　長浜市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個別排水処理</v>
      </c>
      <c r="L6" s="33" t="str">
        <f t="shared" si="3"/>
        <v>L2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0.02</v>
      </c>
      <c r="Q6" s="34">
        <f t="shared" si="3"/>
        <v>100</v>
      </c>
      <c r="R6" s="34">
        <f t="shared" si="3"/>
        <v>2780</v>
      </c>
      <c r="S6" s="34">
        <f t="shared" si="3"/>
        <v>116840</v>
      </c>
      <c r="T6" s="34">
        <f t="shared" si="3"/>
        <v>681.02</v>
      </c>
      <c r="U6" s="34">
        <f t="shared" si="3"/>
        <v>171.57</v>
      </c>
      <c r="V6" s="34">
        <f t="shared" si="3"/>
        <v>18</v>
      </c>
      <c r="W6" s="34">
        <f t="shared" si="3"/>
        <v>0.02</v>
      </c>
      <c r="X6" s="34">
        <f t="shared" si="3"/>
        <v>900</v>
      </c>
      <c r="Y6" s="35">
        <f>IF(Y7="",NA(),Y7)</f>
        <v>100</v>
      </c>
      <c r="Z6" s="35">
        <f t="shared" ref="Z6:AH6" si="4">IF(Z7="",NA(),Z7)</f>
        <v>100</v>
      </c>
      <c r="AA6" s="35">
        <f t="shared" si="4"/>
        <v>100</v>
      </c>
      <c r="AB6" s="35">
        <f t="shared" si="4"/>
        <v>100</v>
      </c>
      <c r="AC6" s="35">
        <f t="shared" si="4"/>
        <v>100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503.8</v>
      </c>
      <c r="BL6" s="35">
        <f t="shared" si="7"/>
        <v>888.8</v>
      </c>
      <c r="BM6" s="35">
        <f t="shared" si="7"/>
        <v>855.65</v>
      </c>
      <c r="BN6" s="35">
        <f t="shared" si="7"/>
        <v>862.99</v>
      </c>
      <c r="BO6" s="35">
        <f t="shared" si="7"/>
        <v>782.91</v>
      </c>
      <c r="BP6" s="34" t="str">
        <f>IF(BP7="","",IF(BP7="-","【-】","【"&amp;SUBSTITUTE(TEXT(BP7,"#,##0.00"),"-","△")&amp;"】"))</f>
        <v>【780.89】</v>
      </c>
      <c r="BQ6" s="35">
        <f>IF(BQ7="",NA(),BQ7)</f>
        <v>29.8</v>
      </c>
      <c r="BR6" s="35">
        <f t="shared" ref="BR6:BZ6" si="8">IF(BR7="",NA(),BR7)</f>
        <v>30.87</v>
      </c>
      <c r="BS6" s="35">
        <f t="shared" si="8"/>
        <v>31.79</v>
      </c>
      <c r="BT6" s="35">
        <f t="shared" si="8"/>
        <v>29.46</v>
      </c>
      <c r="BU6" s="35">
        <f t="shared" si="8"/>
        <v>29.26</v>
      </c>
      <c r="BV6" s="35">
        <f t="shared" si="8"/>
        <v>51.58</v>
      </c>
      <c r="BW6" s="35">
        <f t="shared" si="8"/>
        <v>52.55</v>
      </c>
      <c r="BX6" s="35">
        <f t="shared" si="8"/>
        <v>52.23</v>
      </c>
      <c r="BY6" s="35">
        <f t="shared" si="8"/>
        <v>50.06</v>
      </c>
      <c r="BZ6" s="35">
        <f t="shared" si="8"/>
        <v>49.38</v>
      </c>
      <c r="CA6" s="34" t="str">
        <f>IF(CA7="","",IF(CA7="-","【-】","【"&amp;SUBSTITUTE(TEXT(CA7,"#,##0.00"),"-","△")&amp;"】"))</f>
        <v>【48.58】</v>
      </c>
      <c r="CB6" s="35">
        <f>IF(CB7="",NA(),CB7)</f>
        <v>532.85</v>
      </c>
      <c r="CC6" s="35">
        <f t="shared" ref="CC6:CK6" si="9">IF(CC7="",NA(),CC7)</f>
        <v>522.01</v>
      </c>
      <c r="CD6" s="35">
        <f t="shared" si="9"/>
        <v>554.79</v>
      </c>
      <c r="CE6" s="35">
        <f t="shared" si="9"/>
        <v>581.21</v>
      </c>
      <c r="CF6" s="35">
        <f t="shared" si="9"/>
        <v>596.84</v>
      </c>
      <c r="CG6" s="35">
        <f t="shared" si="9"/>
        <v>333.58</v>
      </c>
      <c r="CH6" s="35">
        <f t="shared" si="9"/>
        <v>292.45</v>
      </c>
      <c r="CI6" s="35">
        <f t="shared" si="9"/>
        <v>294.05</v>
      </c>
      <c r="CJ6" s="35">
        <f t="shared" si="9"/>
        <v>309.22000000000003</v>
      </c>
      <c r="CK6" s="35">
        <f t="shared" si="9"/>
        <v>316.97000000000003</v>
      </c>
      <c r="CL6" s="34" t="str">
        <f>IF(CL7="","",IF(CL7="-","【-】","【"&amp;SUBSTITUTE(TEXT(CL7,"#,##0.00"),"-","△")&amp;"】"))</f>
        <v>【328.08】</v>
      </c>
      <c r="CM6" s="35">
        <f>IF(CM7="",NA(),CM7)</f>
        <v>46.67</v>
      </c>
      <c r="CN6" s="35">
        <f t="shared" ref="CN6:CV6" si="10">IF(CN7="",NA(),CN7)</f>
        <v>46.67</v>
      </c>
      <c r="CO6" s="35">
        <f t="shared" si="10"/>
        <v>46.67</v>
      </c>
      <c r="CP6" s="35">
        <f t="shared" si="10"/>
        <v>46.67</v>
      </c>
      <c r="CQ6" s="35">
        <f t="shared" si="10"/>
        <v>40</v>
      </c>
      <c r="CR6" s="35">
        <f t="shared" si="10"/>
        <v>41.51</v>
      </c>
      <c r="CS6" s="35">
        <f t="shared" si="10"/>
        <v>51.71</v>
      </c>
      <c r="CT6" s="35">
        <f t="shared" si="10"/>
        <v>50.56</v>
      </c>
      <c r="CU6" s="35">
        <f t="shared" si="10"/>
        <v>47.35</v>
      </c>
      <c r="CV6" s="35">
        <f t="shared" si="10"/>
        <v>46.36</v>
      </c>
      <c r="CW6" s="34" t="str">
        <f>IF(CW7="","",IF(CW7="-","【-】","【"&amp;SUBSTITUTE(TEXT(CW7,"#,##0.00"),"-","△")&amp;"】"))</f>
        <v>【46.74】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68.72</v>
      </c>
      <c r="DD6" s="35">
        <f t="shared" si="11"/>
        <v>82.91</v>
      </c>
      <c r="DE6" s="35">
        <f t="shared" si="11"/>
        <v>83.85</v>
      </c>
      <c r="DF6" s="35">
        <f t="shared" si="11"/>
        <v>81.209999999999994</v>
      </c>
      <c r="DG6" s="35">
        <f t="shared" si="11"/>
        <v>83.08</v>
      </c>
      <c r="DH6" s="34" t="str">
        <f>IF(DH7="","",IF(DH7="-","【-】","【"&amp;SUBSTITUTE(TEXT(DH7,"#,##0.00"),"-","△")&amp;"】"))</f>
        <v>【81.12】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2020</v>
      </c>
      <c r="C7" s="37">
        <v>252034</v>
      </c>
      <c r="D7" s="37">
        <v>47</v>
      </c>
      <c r="E7" s="37">
        <v>18</v>
      </c>
      <c r="F7" s="37">
        <v>1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0.02</v>
      </c>
      <c r="Q7" s="38">
        <v>100</v>
      </c>
      <c r="R7" s="38">
        <v>2780</v>
      </c>
      <c r="S7" s="38">
        <v>116840</v>
      </c>
      <c r="T7" s="38">
        <v>681.02</v>
      </c>
      <c r="U7" s="38">
        <v>171.57</v>
      </c>
      <c r="V7" s="38">
        <v>18</v>
      </c>
      <c r="W7" s="38">
        <v>0.02</v>
      </c>
      <c r="X7" s="38">
        <v>900</v>
      </c>
      <c r="Y7" s="38">
        <v>100</v>
      </c>
      <c r="Z7" s="38">
        <v>100</v>
      </c>
      <c r="AA7" s="38">
        <v>100</v>
      </c>
      <c r="AB7" s="38">
        <v>100</v>
      </c>
      <c r="AC7" s="38">
        <v>100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503.8</v>
      </c>
      <c r="BL7" s="38">
        <v>888.8</v>
      </c>
      <c r="BM7" s="38">
        <v>855.65</v>
      </c>
      <c r="BN7" s="38">
        <v>862.99</v>
      </c>
      <c r="BO7" s="38">
        <v>782.91</v>
      </c>
      <c r="BP7" s="38">
        <v>780.89</v>
      </c>
      <c r="BQ7" s="38">
        <v>29.8</v>
      </c>
      <c r="BR7" s="38">
        <v>30.87</v>
      </c>
      <c r="BS7" s="38">
        <v>31.79</v>
      </c>
      <c r="BT7" s="38">
        <v>29.46</v>
      </c>
      <c r="BU7" s="38">
        <v>29.26</v>
      </c>
      <c r="BV7" s="38">
        <v>51.58</v>
      </c>
      <c r="BW7" s="38">
        <v>52.55</v>
      </c>
      <c r="BX7" s="38">
        <v>52.23</v>
      </c>
      <c r="BY7" s="38">
        <v>50.06</v>
      </c>
      <c r="BZ7" s="38">
        <v>49.38</v>
      </c>
      <c r="CA7" s="38">
        <v>48.58</v>
      </c>
      <c r="CB7" s="38">
        <v>532.85</v>
      </c>
      <c r="CC7" s="38">
        <v>522.01</v>
      </c>
      <c r="CD7" s="38">
        <v>554.79</v>
      </c>
      <c r="CE7" s="38">
        <v>581.21</v>
      </c>
      <c r="CF7" s="38">
        <v>596.84</v>
      </c>
      <c r="CG7" s="38">
        <v>333.58</v>
      </c>
      <c r="CH7" s="38">
        <v>292.45</v>
      </c>
      <c r="CI7" s="38">
        <v>294.05</v>
      </c>
      <c r="CJ7" s="38">
        <v>309.22000000000003</v>
      </c>
      <c r="CK7" s="38">
        <v>316.97000000000003</v>
      </c>
      <c r="CL7" s="38">
        <v>328.08</v>
      </c>
      <c r="CM7" s="38">
        <v>46.67</v>
      </c>
      <c r="CN7" s="38">
        <v>46.67</v>
      </c>
      <c r="CO7" s="38">
        <v>46.67</v>
      </c>
      <c r="CP7" s="38">
        <v>46.67</v>
      </c>
      <c r="CQ7" s="38">
        <v>40</v>
      </c>
      <c r="CR7" s="38">
        <v>41.51</v>
      </c>
      <c r="CS7" s="38">
        <v>51.71</v>
      </c>
      <c r="CT7" s="38">
        <v>50.56</v>
      </c>
      <c r="CU7" s="38">
        <v>47.35</v>
      </c>
      <c r="CV7" s="38">
        <v>46.36</v>
      </c>
      <c r="CW7" s="38">
        <v>46.74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68.72</v>
      </c>
      <c r="DD7" s="38">
        <v>82.91</v>
      </c>
      <c r="DE7" s="38">
        <v>83.85</v>
      </c>
      <c r="DF7" s="38">
        <v>81.209999999999994</v>
      </c>
      <c r="DG7" s="38">
        <v>83.08</v>
      </c>
      <c r="DH7" s="38">
        <v>81.12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104</v>
      </c>
      <c r="EF7" s="38" t="s">
        <v>104</v>
      </c>
      <c r="EG7" s="38" t="s">
        <v>104</v>
      </c>
      <c r="EH7" s="38" t="s">
        <v>104</v>
      </c>
      <c r="EI7" s="38" t="s">
        <v>104</v>
      </c>
      <c r="EJ7" s="38" t="s">
        <v>104</v>
      </c>
      <c r="EK7" s="38" t="s">
        <v>104</v>
      </c>
      <c r="EL7" s="38" t="s">
        <v>104</v>
      </c>
      <c r="EM7" s="38" t="s">
        <v>104</v>
      </c>
      <c r="EN7" s="38" t="s">
        <v>104</v>
      </c>
      <c r="EO7" s="38" t="s">
        <v>104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113</v>
      </c>
      <c r="E13" t="s">
        <v>115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渡邉 利隆</cp:lastModifiedBy>
  <dcterms:created xsi:type="dcterms:W3CDTF">2021-12-03T08:13:56Z</dcterms:created>
  <dcterms:modified xsi:type="dcterms:W3CDTF">2022-01-07T02:02:54Z</dcterms:modified>
  <cp:category/>
</cp:coreProperties>
</file>