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8"/>
  <workbookPr/>
  <mc:AlternateContent xmlns:mc="http://schemas.openxmlformats.org/markup-compatibility/2006">
    <mc:Choice Requires="x15">
      <x15ac:absPath xmlns:x15ac="http://schemas.microsoft.com/office/spreadsheetml/2010/11/ac" url="\\2n01sv05\部署用フォルダ\下水道事業部\下水道事業部 下水道総務課\経理\A 00 決算統計関係\令和3年度決算統計\★経営比較分析表\公表用\"/>
    </mc:Choice>
  </mc:AlternateContent>
  <xr:revisionPtr revIDLastSave="0" documentId="13_ncr:1_{B39491DE-69CB-443A-BD65-026E9F41D559}" xr6:coauthVersionLast="36" xr6:coauthVersionMax="36" xr10:uidLastSave="{00000000-0000-0000-0000-000000000000}"/>
  <workbookProtection workbookAlgorithmName="SHA-512" workbookHashValue="F+3H2LcYkfpoi2ohFFuka7LaTVJcUKeBTduAIcXvzCD7E5tE2GvgJ+eoZtZ+h57kLSYkVAbhbWBV7eJRy35JhA==" workbookSaltValue="+z04pERpggvjazIaU4PXpg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AD8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H86" i="4"/>
  <c r="E86" i="4"/>
  <c r="AL10" i="4"/>
  <c r="AD10" i="4"/>
  <c r="W10" i="4"/>
  <c r="B10" i="4"/>
  <c r="BB8" i="4"/>
  <c r="W8" i="4"/>
  <c r="I8" i="4"/>
  <c r="B6" i="4"/>
</calcChain>
</file>

<file path=xl/sharedStrings.xml><?xml version="1.0" encoding="utf-8"?>
<sst xmlns="http://schemas.openxmlformats.org/spreadsheetml/2006/main" count="247" uniqueCount="121">
  <si>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</si>
  <si>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</si>
  <si>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</si>
  <si>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</si>
  <si>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</si>
  <si>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</si>
  <si>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</si>
  <si>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</si>
  <si>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</si>
  <si>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</si>
  <si>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</si>
  <si>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</si>
  <si>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</si>
  <si>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</si>
  <si>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</si>
  <si>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</si>
  <si>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</si>
  <si>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</si>
  <si>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</si>
  <si>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</si>
  <si>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</si>
  <si>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</si>
  <si>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</si>
  <si>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</si>
  <si>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</si>
  <si>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</si>
  <si>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</si>
  <si>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</si>
  <si>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</si>
  <si>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</si>
  <si>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</si>
  <si>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</si>
  <si>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</si>
  <si>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</si>
  <si>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</si>
  <si>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</si>
  <si>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</si>
  <si>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</si>
  <si>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</si>
  <si>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</si>
  <si>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</si>
  <si>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</si>
  <si>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</si>
  <si>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</si>
  <si>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</si>
  <si>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</si>
  <si>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</si>
  <si>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</si>
  <si>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</si>
  <si>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</si>
  <si>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</si>
  <si>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</si>
  <si>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</si>
  <si>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</si>
  <si>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</si>
  <si>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</si>
  <si>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</si>
  <si>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</si>
  <si>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</si>
  <si>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</si>
  <si>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</si>
  <si>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</si>
  <si>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</si>
  <si>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</si>
  <si>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</si>
  <si>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</si>
  <si>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</si>
  <si>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</si>
  <si>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</si>
  <si>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</si>
  <si>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</si>
  <si>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</si>
  <si>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</si>
  <si>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</si>
  <si>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</si>
  <si>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</si>
  <si>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</si>
  <si>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</si>
  <si>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</si>
  <si>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</si>
  <si>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</si>
  <si>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</si>
  <si>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</si>
  <si>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</si>
  <si>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</si>
  <si>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</si>
  <si>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</si>
  <si>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</si>
  <si>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</si>
  <si>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</si>
  <si>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</si>
  <si>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</si>
  <si>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</si>
  <si>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</si>
  <si>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</si>
  <si>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</si>
  <si>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</si>
  <si>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</si>
  <si>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滋賀県　長浜市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</si>
  <si>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</si>
  <si>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</si>
  <si>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</si>
  <si>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</si>
  <si>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</si>
  <si>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</si>
  <si>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</si>
  <si>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</si>
  <si>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</si>
  <si>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</si>
  <si>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</si>
  <si>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</si>
  <si>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</si>
  <si>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</si>
  <si>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</si>
  <si>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</si>
  <si>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</si>
  <si>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</si>
  <si>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</si>
  <si>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収益的収支比率については、企業債の償還を完了し、維持管理には、一般会計からの繰入金を充てて収支を保っている。
　企業債残高対事業規模比率については、平成24年度をもって償還が終了している。
　経費回収率については、前年と同水準を維持しており、処理区域内人口がわずかであるため、一般会計からの繰入金に依存している状況が続いている。
　汚水処理原価については、昨年度より増加しており、処理区域内人口が少ない中、合併浄化槽の老朽化が進んでいるため、類似団体との平均に比べても依然高額な状況が続いている。
　施設利用率については、過疎化の影響で処理区域内人口は減少傾向にあり、今後は徐々に下がっていくことが予想される。
　水洗化率については、100％であり、類似団体の平均を大きく上回っている。</t>
    <rPh sb="124" eb="127">
      <t>クイキナイ</t>
    </rPh>
    <rPh sb="193" eb="196">
      <t>クイキナイ</t>
    </rPh>
    <rPh sb="271" eb="273">
      <t>クイキ</t>
    </rPh>
    <rPh sb="273" eb="274">
      <t>ナイ</t>
    </rPh>
    <phoneticPr fontId="4"/>
  </si>
  <si>
    <t>　長浜市の個別排水処理事業は、１地区のみの経営で、処理区域内人口も20人に満たないということもあり、使用料収入が見込めないため、類似団体と比較しても、汚水処理原価は高く、経費回収率は低い状況にある。
　今後も当該地区の人口減少は否めず、経営状況はますます厳しくなることが予想されるため、次期下水道ビジョン作成時に対策案を検討していく。</t>
    <rPh sb="27" eb="30">
      <t>クイキナイ</t>
    </rPh>
    <phoneticPr fontId="4"/>
  </si>
  <si>
    <t>　供用開始後約20年が経過し、今後の処理機能の維持については、下水道事業審議会の答申を踏まえ、次期下水道ビジョンにて計画的な更新について検討していく。</t>
    <rPh sb="6" eb="7">
      <t>ヤク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</si>
</sst>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77-451F-ABF2-8B99A6C2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77-451F-ABF2-8B99A6C28D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46.67</c:v>
                </c:pt>
                <c:pt idx="1">
                  <c:v>46.67</c:v>
                </c:pt>
                <c:pt idx="2">
                  <c:v>46.67</c:v>
                </c:pt>
                <c:pt idx="3">
                  <c:v>40</c:v>
                </c:pt>
                <c:pt idx="4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F0-4895-B35A-FA9B9585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51.71</c:v>
                </c:pt>
                <c:pt idx="1">
                  <c:v>50.56</c:v>
                </c:pt>
                <c:pt idx="2">
                  <c:v>47.35</c:v>
                </c:pt>
                <c:pt idx="3">
                  <c:v>46.36</c:v>
                </c:pt>
                <c:pt idx="4">
                  <c:v>228.91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F0-4895-B35A-FA9B95856D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0B-48A5-92AF-80161EAE4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82.91</c:v>
                </c:pt>
                <c:pt idx="1">
                  <c:v>83.85</c:v>
                </c:pt>
                <c:pt idx="2">
                  <c:v>81.209999999999994</c:v>
                </c:pt>
                <c:pt idx="3">
                  <c:v>83.08</c:v>
                </c:pt>
                <c:pt idx="4">
                  <c:v>82.61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0B-48A5-92AF-80161EAE47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15-41FF-B0EB-FC3B0AFF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15-41FF-B0EB-FC3B0AFFB7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F-4B79-85DD-5538ABAD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0F-4B79-85DD-5538ABADDD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CE-4599-8FF1-563ED32B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CE-4599-8FF1-563ED32B05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9D-4D8F-9109-120B13A9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9D-4D8F-9109-120B13A965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5E-4B39-9BDA-A91117F6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5E-4B39-9BDA-A91117F6B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6F-45F5-96DB-A6F5E67DB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888.8</c:v>
                </c:pt>
                <c:pt idx="1">
                  <c:v>855.65</c:v>
                </c:pt>
                <c:pt idx="2">
                  <c:v>862.99</c:v>
                </c:pt>
                <c:pt idx="3">
                  <c:v>782.91</c:v>
                </c:pt>
                <c:pt idx="4">
                  <c:v>783.21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F-45F5-96DB-A6F5E67DB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30.87</c:v>
                </c:pt>
                <c:pt idx="1">
                  <c:v>31.79</c:v>
                </c:pt>
                <c:pt idx="2">
                  <c:v>29.46</c:v>
                </c:pt>
                <c:pt idx="3">
                  <c:v>29.26</c:v>
                </c:pt>
                <c:pt idx="4">
                  <c:v>27.96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F-417B-AF9A-AF163B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52.55</c:v>
                </c:pt>
                <c:pt idx="1">
                  <c:v>52.23</c:v>
                </c:pt>
                <c:pt idx="2">
                  <c:v>50.06</c:v>
                </c:pt>
                <c:pt idx="3">
                  <c:v>49.38</c:v>
                </c:pt>
                <c:pt idx="4">
                  <c:v>48.53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F-417B-AF9A-AF163B72ED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522.01</c:v>
                </c:pt>
                <c:pt idx="1">
                  <c:v>554.79</c:v>
                </c:pt>
                <c:pt idx="2">
                  <c:v>581.21</c:v>
                </c:pt>
                <c:pt idx="3">
                  <c:v>596.84</c:v>
                </c:pt>
                <c:pt idx="4">
                  <c:v>627.57000000000005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4-41B0-8452-1DFC0EC0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292.45</c:v>
                </c:pt>
                <c:pt idx="1">
                  <c:v>294.05</c:v>
                </c:pt>
                <c:pt idx="2">
                  <c:v>309.22000000000003</c:v>
                </c:pt>
                <c:pt idx="3">
                  <c:v>316.97000000000003</c:v>
                </c:pt>
                <c:pt idx="4">
                  <c:v>326.17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F4-41B0-8452-1DFC0EC0F3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【224.12】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滋賀県　長浜市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7" t="s">
        <v>1</v>
      </c>
      <c r="C7" s="47"/>
      <c r="D7" s="47"/>
      <c r="E7" s="47"/>
      <c r="F7" s="47"/>
      <c r="G7" s="47"/>
      <c r="H7" s="47"/>
      <c r="I7" s="47" t="s">
        <v>2</v>
      </c>
      <c r="J7" s="47"/>
      <c r="K7" s="47"/>
      <c r="L7" s="47"/>
      <c r="M7" s="47"/>
      <c r="N7" s="47"/>
      <c r="O7" s="4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3"/>
      <c r="AL7" s="47" t="s">
        <v>6</v>
      </c>
      <c r="AM7" s="47"/>
      <c r="AN7" s="47"/>
      <c r="AO7" s="47"/>
      <c r="AP7" s="47"/>
      <c r="AQ7" s="47"/>
      <c r="AR7" s="47"/>
      <c r="AS7" s="47"/>
      <c r="AT7" s="47" t="s">
        <v>7</v>
      </c>
      <c r="AU7" s="47"/>
      <c r="AV7" s="47"/>
      <c r="AW7" s="47"/>
      <c r="AX7" s="47"/>
      <c r="AY7" s="47"/>
      <c r="AZ7" s="47"/>
      <c r="BA7" s="47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法非適用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個別排水処理</v>
      </c>
      <c r="Q8" s="65"/>
      <c r="R8" s="65"/>
      <c r="S8" s="65"/>
      <c r="T8" s="65"/>
      <c r="U8" s="65"/>
      <c r="V8" s="65"/>
      <c r="W8" s="65" t="str">
        <f>データ!L6</f>
        <v>L2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6">
        <f>データ!S6</f>
        <v>115850</v>
      </c>
      <c r="AM8" s="46"/>
      <c r="AN8" s="46"/>
      <c r="AO8" s="46"/>
      <c r="AP8" s="46"/>
      <c r="AQ8" s="46"/>
      <c r="AR8" s="46"/>
      <c r="AS8" s="46"/>
      <c r="AT8" s="45">
        <f>データ!T6</f>
        <v>681.02</v>
      </c>
      <c r="AU8" s="45"/>
      <c r="AV8" s="45"/>
      <c r="AW8" s="45"/>
      <c r="AX8" s="45"/>
      <c r="AY8" s="45"/>
      <c r="AZ8" s="45"/>
      <c r="BA8" s="45"/>
      <c r="BB8" s="45">
        <f>データ!U6</f>
        <v>170.11</v>
      </c>
      <c r="BC8" s="45"/>
      <c r="BD8" s="45"/>
      <c r="BE8" s="45"/>
      <c r="BF8" s="45"/>
      <c r="BG8" s="45"/>
      <c r="BH8" s="45"/>
      <c r="BI8" s="45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47" t="s">
        <v>12</v>
      </c>
      <c r="C9" s="47"/>
      <c r="D9" s="47"/>
      <c r="E9" s="47"/>
      <c r="F9" s="47"/>
      <c r="G9" s="47"/>
      <c r="H9" s="47"/>
      <c r="I9" s="47" t="s">
        <v>13</v>
      </c>
      <c r="J9" s="47"/>
      <c r="K9" s="47"/>
      <c r="L9" s="47"/>
      <c r="M9" s="47"/>
      <c r="N9" s="47"/>
      <c r="O9" s="4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47" t="s">
        <v>16</v>
      </c>
      <c r="AE9" s="47"/>
      <c r="AF9" s="47"/>
      <c r="AG9" s="47"/>
      <c r="AH9" s="47"/>
      <c r="AI9" s="47"/>
      <c r="AJ9" s="47"/>
      <c r="AK9" s="3"/>
      <c r="AL9" s="47" t="s">
        <v>17</v>
      </c>
      <c r="AM9" s="47"/>
      <c r="AN9" s="47"/>
      <c r="AO9" s="47"/>
      <c r="AP9" s="47"/>
      <c r="AQ9" s="47"/>
      <c r="AR9" s="47"/>
      <c r="AS9" s="47"/>
      <c r="AT9" s="47" t="s">
        <v>18</v>
      </c>
      <c r="AU9" s="47"/>
      <c r="AV9" s="47"/>
      <c r="AW9" s="47"/>
      <c r="AX9" s="47"/>
      <c r="AY9" s="47"/>
      <c r="AZ9" s="47"/>
      <c r="BA9" s="47"/>
      <c r="BB9" s="47" t="s">
        <v>19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20</v>
      </c>
      <c r="BM9" s="49"/>
      <c r="BN9" s="50" t="s">
        <v>21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0.01</v>
      </c>
      <c r="Q10" s="45"/>
      <c r="R10" s="45"/>
      <c r="S10" s="45"/>
      <c r="T10" s="45"/>
      <c r="U10" s="45"/>
      <c r="V10" s="45"/>
      <c r="W10" s="45">
        <f>データ!Q6</f>
        <v>100</v>
      </c>
      <c r="X10" s="45"/>
      <c r="Y10" s="45"/>
      <c r="Z10" s="45"/>
      <c r="AA10" s="45"/>
      <c r="AB10" s="45"/>
      <c r="AC10" s="45"/>
      <c r="AD10" s="46">
        <f>データ!R6</f>
        <v>2836</v>
      </c>
      <c r="AE10" s="46"/>
      <c r="AF10" s="46"/>
      <c r="AG10" s="46"/>
      <c r="AH10" s="46"/>
      <c r="AI10" s="46"/>
      <c r="AJ10" s="46"/>
      <c r="AK10" s="2"/>
      <c r="AL10" s="46">
        <f>データ!V6</f>
        <v>16</v>
      </c>
      <c r="AM10" s="46"/>
      <c r="AN10" s="46"/>
      <c r="AO10" s="46"/>
      <c r="AP10" s="46"/>
      <c r="AQ10" s="46"/>
      <c r="AR10" s="46"/>
      <c r="AS10" s="46"/>
      <c r="AT10" s="45">
        <f>データ!W6</f>
        <v>0.02</v>
      </c>
      <c r="AU10" s="45"/>
      <c r="AV10" s="45"/>
      <c r="AW10" s="45"/>
      <c r="AX10" s="45"/>
      <c r="AY10" s="45"/>
      <c r="AZ10" s="45"/>
      <c r="BA10" s="45"/>
      <c r="BB10" s="45">
        <f>データ!X6</f>
        <v>800</v>
      </c>
      <c r="BC10" s="45"/>
      <c r="BD10" s="45"/>
      <c r="BE10" s="45"/>
      <c r="BF10" s="45"/>
      <c r="BG10" s="45"/>
      <c r="BH10" s="45"/>
      <c r="BI10" s="45"/>
      <c r="BJ10" s="2"/>
      <c r="BK10" s="2"/>
      <c r="BL10" s="52" t="s">
        <v>22</v>
      </c>
      <c r="BM10" s="53"/>
      <c r="BN10" s="54" t="s">
        <v>23</v>
      </c>
      <c r="BO10" s="54"/>
      <c r="BP10" s="54"/>
      <c r="BQ10" s="54"/>
      <c r="BR10" s="54"/>
      <c r="BS10" s="54"/>
      <c r="BT10" s="54"/>
      <c r="BU10" s="54"/>
      <c r="BV10" s="54"/>
      <c r="BW10" s="54"/>
      <c r="BX10" s="54"/>
      <c r="BY10" s="5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118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120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119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44</v>
      </c>
      <c r="H86" s="12" t="str">
        <f>データ!BP6</f>
        <v>【765.05】</v>
      </c>
      <c r="I86" s="12" t="str">
        <f>データ!CA6</f>
        <v>【48.97】</v>
      </c>
      <c r="J86" s="12" t="str">
        <f>データ!CL6</f>
        <v>【328.76】</v>
      </c>
      <c r="K86" s="12" t="str">
        <f>データ!CW6</f>
        <v>【224.12】</v>
      </c>
      <c r="L86" s="12" t="str">
        <f>データ!DH6</f>
        <v>【81.92】</v>
      </c>
      <c r="M86" s="12" t="s">
        <v>43</v>
      </c>
      <c r="N86" s="12" t="s">
        <v>43</v>
      </c>
      <c r="O86" s="12" t="str">
        <f>データ!EO6</f>
        <v>【-】</v>
      </c>
    </row>
  </sheetData>
  <sheetProtection algorithmName="SHA-512" hashValue="3BBysDzzkbaxbuh/LmuKtv502nhhnM8VdwnvFIueamblxIpa5okdMat0ps+b8tR9f40rCz4BumTaKnh1vJJ+HA==" saltValue="eCu9Yt+rox/Zi6q09BlWDw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I9:O9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252034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滋賀県　長浜市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0.01</v>
      </c>
      <c r="Q6" s="20">
        <f t="shared" si="3"/>
        <v>100</v>
      </c>
      <c r="R6" s="20">
        <f t="shared" si="3"/>
        <v>2836</v>
      </c>
      <c r="S6" s="20">
        <f t="shared" si="3"/>
        <v>115850</v>
      </c>
      <c r="T6" s="20">
        <f t="shared" si="3"/>
        <v>681.02</v>
      </c>
      <c r="U6" s="20">
        <f t="shared" si="3"/>
        <v>170.11</v>
      </c>
      <c r="V6" s="20">
        <f t="shared" si="3"/>
        <v>16</v>
      </c>
      <c r="W6" s="20">
        <f t="shared" si="3"/>
        <v>0.02</v>
      </c>
      <c r="X6" s="20">
        <f t="shared" si="3"/>
        <v>800</v>
      </c>
      <c r="Y6" s="21">
        <f>IF(Y7="",NA(),Y7)</f>
        <v>100</v>
      </c>
      <c r="Z6" s="21">
        <f t="shared" ref="Z6:AH6" si="4">IF(Z7="",NA(),Z7)</f>
        <v>100</v>
      </c>
      <c r="AA6" s="21">
        <f t="shared" si="4"/>
        <v>100</v>
      </c>
      <c r="AB6" s="21">
        <f t="shared" si="4"/>
        <v>100</v>
      </c>
      <c r="AC6" s="21">
        <f t="shared" si="4"/>
        <v>100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888.8</v>
      </c>
      <c r="BL6" s="21">
        <f t="shared" si="7"/>
        <v>855.65</v>
      </c>
      <c r="BM6" s="21">
        <f t="shared" si="7"/>
        <v>862.99</v>
      </c>
      <c r="BN6" s="21">
        <f t="shared" si="7"/>
        <v>782.91</v>
      </c>
      <c r="BO6" s="21">
        <f t="shared" si="7"/>
        <v>783.21</v>
      </c>
      <c r="BP6" s="20" t="str">
        <f>IF(BP7="","",IF(BP7="-","【-】","【"&amp;SUBSTITUTE(TEXT(BP7,"#,##0.00"),"-","△")&amp;"】"))</f>
        <v>【765.05】</v>
      </c>
      <c r="BQ6" s="21">
        <f>IF(BQ7="",NA(),BQ7)</f>
        <v>30.87</v>
      </c>
      <c r="BR6" s="21">
        <f t="shared" ref="BR6:BZ6" si="8">IF(BR7="",NA(),BR7)</f>
        <v>31.79</v>
      </c>
      <c r="BS6" s="21">
        <f t="shared" si="8"/>
        <v>29.46</v>
      </c>
      <c r="BT6" s="21">
        <f t="shared" si="8"/>
        <v>29.26</v>
      </c>
      <c r="BU6" s="21">
        <f t="shared" si="8"/>
        <v>27.96</v>
      </c>
      <c r="BV6" s="21">
        <f t="shared" si="8"/>
        <v>52.55</v>
      </c>
      <c r="BW6" s="21">
        <f t="shared" si="8"/>
        <v>52.23</v>
      </c>
      <c r="BX6" s="21">
        <f t="shared" si="8"/>
        <v>50.06</v>
      </c>
      <c r="BY6" s="21">
        <f t="shared" si="8"/>
        <v>49.38</v>
      </c>
      <c r="BZ6" s="21">
        <f t="shared" si="8"/>
        <v>48.53</v>
      </c>
      <c r="CA6" s="20" t="str">
        <f>IF(CA7="","",IF(CA7="-","【-】","【"&amp;SUBSTITUTE(TEXT(CA7,"#,##0.00"),"-","△")&amp;"】"))</f>
        <v>【48.97】</v>
      </c>
      <c r="CB6" s="21">
        <f>IF(CB7="",NA(),CB7)</f>
        <v>522.01</v>
      </c>
      <c r="CC6" s="21">
        <f t="shared" ref="CC6:CK6" si="9">IF(CC7="",NA(),CC7)</f>
        <v>554.79</v>
      </c>
      <c r="CD6" s="21">
        <f t="shared" si="9"/>
        <v>581.21</v>
      </c>
      <c r="CE6" s="21">
        <f t="shared" si="9"/>
        <v>596.84</v>
      </c>
      <c r="CF6" s="21">
        <f t="shared" si="9"/>
        <v>627.57000000000005</v>
      </c>
      <c r="CG6" s="21">
        <f t="shared" si="9"/>
        <v>292.45</v>
      </c>
      <c r="CH6" s="21">
        <f t="shared" si="9"/>
        <v>294.05</v>
      </c>
      <c r="CI6" s="21">
        <f t="shared" si="9"/>
        <v>309.22000000000003</v>
      </c>
      <c r="CJ6" s="21">
        <f t="shared" si="9"/>
        <v>316.97000000000003</v>
      </c>
      <c r="CK6" s="21">
        <f t="shared" si="9"/>
        <v>326.17</v>
      </c>
      <c r="CL6" s="20" t="str">
        <f>IF(CL7="","",IF(CL7="-","【-】","【"&amp;SUBSTITUTE(TEXT(CL7,"#,##0.00"),"-","△")&amp;"】"))</f>
        <v>【328.76】</v>
      </c>
      <c r="CM6" s="21">
        <f>IF(CM7="",NA(),CM7)</f>
        <v>46.67</v>
      </c>
      <c r="CN6" s="21">
        <f t="shared" ref="CN6:CV6" si="10">IF(CN7="",NA(),CN7)</f>
        <v>46.67</v>
      </c>
      <c r="CO6" s="21">
        <f t="shared" si="10"/>
        <v>46.67</v>
      </c>
      <c r="CP6" s="21">
        <f t="shared" si="10"/>
        <v>40</v>
      </c>
      <c r="CQ6" s="21">
        <f t="shared" si="10"/>
        <v>40</v>
      </c>
      <c r="CR6" s="21">
        <f t="shared" si="10"/>
        <v>51.71</v>
      </c>
      <c r="CS6" s="21">
        <f t="shared" si="10"/>
        <v>50.56</v>
      </c>
      <c r="CT6" s="21">
        <f t="shared" si="10"/>
        <v>47.35</v>
      </c>
      <c r="CU6" s="21">
        <f t="shared" si="10"/>
        <v>46.36</v>
      </c>
      <c r="CV6" s="21">
        <f t="shared" si="10"/>
        <v>228.91</v>
      </c>
      <c r="CW6" s="20" t="str">
        <f>IF(CW7="","",IF(CW7="-","【-】","【"&amp;SUBSTITUTE(TEXT(CW7,"#,##0.00"),"-","△")&amp;"】"))</f>
        <v>【224.12】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82.91</v>
      </c>
      <c r="DD6" s="21">
        <f t="shared" si="11"/>
        <v>83.85</v>
      </c>
      <c r="DE6" s="21">
        <f t="shared" si="11"/>
        <v>81.209999999999994</v>
      </c>
      <c r="DF6" s="21">
        <f t="shared" si="11"/>
        <v>83.08</v>
      </c>
      <c r="DG6" s="21">
        <f t="shared" si="11"/>
        <v>82.61</v>
      </c>
      <c r="DH6" s="20" t="str">
        <f>IF(DH7="","",IF(DH7="-","【-】","【"&amp;SUBSTITUTE(TEXT(DH7,"#,##0.00"),"-","△")&amp;"】"))</f>
        <v>【81.92】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2021</v>
      </c>
      <c r="C7" s="23">
        <v>252034</v>
      </c>
      <c r="D7" s="23">
        <v>47</v>
      </c>
      <c r="E7" s="23">
        <v>18</v>
      </c>
      <c r="F7" s="23">
        <v>1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0.01</v>
      </c>
      <c r="Q7" s="24">
        <v>100</v>
      </c>
      <c r="R7" s="24">
        <v>2836</v>
      </c>
      <c r="S7" s="24">
        <v>115850</v>
      </c>
      <c r="T7" s="24">
        <v>681.02</v>
      </c>
      <c r="U7" s="24">
        <v>170.11</v>
      </c>
      <c r="V7" s="24">
        <v>16</v>
      </c>
      <c r="W7" s="24">
        <v>0.02</v>
      </c>
      <c r="X7" s="24">
        <v>800</v>
      </c>
      <c r="Y7" s="24">
        <v>100</v>
      </c>
      <c r="Z7" s="24">
        <v>100</v>
      </c>
      <c r="AA7" s="24">
        <v>100</v>
      </c>
      <c r="AB7" s="24">
        <v>100</v>
      </c>
      <c r="AC7" s="24">
        <v>100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888.8</v>
      </c>
      <c r="BL7" s="24">
        <v>855.65</v>
      </c>
      <c r="BM7" s="24">
        <v>862.99</v>
      </c>
      <c r="BN7" s="24">
        <v>782.91</v>
      </c>
      <c r="BO7" s="24">
        <v>783.21</v>
      </c>
      <c r="BP7" s="24">
        <v>765.05</v>
      </c>
      <c r="BQ7" s="24">
        <v>30.87</v>
      </c>
      <c r="BR7" s="24">
        <v>31.79</v>
      </c>
      <c r="BS7" s="24">
        <v>29.46</v>
      </c>
      <c r="BT7" s="24">
        <v>29.26</v>
      </c>
      <c r="BU7" s="24">
        <v>27.96</v>
      </c>
      <c r="BV7" s="24">
        <v>52.55</v>
      </c>
      <c r="BW7" s="24">
        <v>52.23</v>
      </c>
      <c r="BX7" s="24">
        <v>50.06</v>
      </c>
      <c r="BY7" s="24">
        <v>49.38</v>
      </c>
      <c r="BZ7" s="24">
        <v>48.53</v>
      </c>
      <c r="CA7" s="24">
        <v>48.97</v>
      </c>
      <c r="CB7" s="24">
        <v>522.01</v>
      </c>
      <c r="CC7" s="24">
        <v>554.79</v>
      </c>
      <c r="CD7" s="24">
        <v>581.21</v>
      </c>
      <c r="CE7" s="24">
        <v>596.84</v>
      </c>
      <c r="CF7" s="24">
        <v>627.57000000000005</v>
      </c>
      <c r="CG7" s="24">
        <v>292.45</v>
      </c>
      <c r="CH7" s="24">
        <v>294.05</v>
      </c>
      <c r="CI7" s="24">
        <v>309.22000000000003</v>
      </c>
      <c r="CJ7" s="24">
        <v>316.97000000000003</v>
      </c>
      <c r="CK7" s="24">
        <v>326.17</v>
      </c>
      <c r="CL7" s="24">
        <v>328.76</v>
      </c>
      <c r="CM7" s="24">
        <v>46.67</v>
      </c>
      <c r="CN7" s="24">
        <v>46.67</v>
      </c>
      <c r="CO7" s="24">
        <v>46.67</v>
      </c>
      <c r="CP7" s="24">
        <v>40</v>
      </c>
      <c r="CQ7" s="24">
        <v>40</v>
      </c>
      <c r="CR7" s="24">
        <v>51.71</v>
      </c>
      <c r="CS7" s="24">
        <v>50.56</v>
      </c>
      <c r="CT7" s="24">
        <v>47.35</v>
      </c>
      <c r="CU7" s="24">
        <v>46.36</v>
      </c>
      <c r="CV7" s="24">
        <v>228.91</v>
      </c>
      <c r="CW7" s="24">
        <v>224.12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82.91</v>
      </c>
      <c r="DD7" s="24">
        <v>83.85</v>
      </c>
      <c r="DE7" s="24">
        <v>81.209999999999994</v>
      </c>
      <c r="DF7" s="24">
        <v>83.08</v>
      </c>
      <c r="DG7" s="24">
        <v>82.61</v>
      </c>
      <c r="DH7" s="24">
        <v>81.92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116</v>
      </c>
      <c r="F13" t="s">
        <v>115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林田 哲三</cp:lastModifiedBy>
  <cp:lastPrinted>2023-01-19T00:31:10Z</cp:lastPrinted>
  <dcterms:created xsi:type="dcterms:W3CDTF">2022-12-01T02:10:22Z</dcterms:created>
  <dcterms:modified xsi:type="dcterms:W3CDTF">2023-02-28T07:27:50Z</dcterms:modified>
  <cp:category/>
</cp:coreProperties>
</file>