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下水道事業部\下水道事業部 下水道総務課\経理\A 00 決算統計関係\平成３０年度決算統計\(2020.2.3)経営分析表\〔公開用〕経営比較分析表\"/>
    </mc:Choice>
  </mc:AlternateContent>
  <xr:revisionPtr revIDLastSave="0" documentId="13_ncr:1_{41E16C87-37B4-4E53-93DD-B73991B3CB83}" xr6:coauthVersionLast="36" xr6:coauthVersionMax="36" xr10:uidLastSave="{00000000-0000-0000-0000-000000000000}"/>
  <workbookProtection workbookAlgorithmName="SHA-512" workbookHashValue="0RumOqjiYr7xMm6+byS1/apzYIIoeSzbMKnKJOCSUVomHj5PzNnEummKEFcpYMrtn/ag6juxTu0Xw/jke8bmeQ==" workbookSaltValue="umVdcoeAYt79WmIAlAm0hg=="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G85" i="4"/>
  <c r="F85" i="4"/>
  <c r="E85"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<sst xmlns="http://schemas.openxmlformats.org/spreadsheetml/2006/main" count="312" uniqueCount="111">
  <si>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</si>
  <si>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</si>
  <si>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</si>
  <si>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</si>
  <si>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</si>
  <si>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</si>
  <si>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</si>
  <si>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</si>
  <si>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</si>
  <si>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</si>
  <si>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</si>
  <si>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</si>
  <si>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</si>
  <si>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</si>
  <si>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</si>
  <si>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</si>
  <si>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</si>
  <si>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</si>
  <si>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</si>
  <si>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</si>
  <si>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</si>
  <si>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</si>
  <si>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</si>
  <si>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</si>
  <si>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</si>
  <si>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</si>
  <si>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</si>
  <si>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</si>
  <si>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</si>
  <si>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</si>
  <si>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</si>
  <si>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</si>
  <si>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</si>
  <si>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</si>
  <si>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</si>
  <si>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</si>
  <si>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</si>
  <si>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</si>
  <si>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</si>
  <si>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</si>
  <si>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</si>
  <si>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</si>
  <si>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</si>
  <si>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</si>
  <si>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</si>
  <si>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</si>
  <si>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</si>
  <si>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</si>
  <si>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</si>
  <si>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</si>
  <si>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</si>
  <si>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</si>
  <si>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</si>
  <si>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</si>
  <si>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</si>
  <si>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</si>
  <si>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</si>
  <si>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</si>
  <si>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</si>
  <si>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</si>
  <si>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</si>
  <si>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</si>
  <si>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</si>
  <si>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</si>
  <si>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</si>
  <si>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</si>
  <si>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</si>
  <si>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</si>
  <si>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</si>
  <si>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</si>
  <si>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</si>
  <si>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</si>
  <si>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</si>
  <si>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</si>
  <si>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</si>
  <si>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</si>
  <si>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</si>
  <si>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</si>
  <si>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</si>
  <si>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</si>
  <si>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</si>
  <si>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</si>
  <si>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</si>
  <si>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</si>
  <si>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</si>
  <si>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</si>
  <si>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</si>
  <si>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</si>
  <si>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</si>
  <si>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</si>
  <si>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</si>
  <si>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</si>
  <si>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</si>
  <si>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</si>
  <si>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</si>
  <si>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</si>
  <si>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</si>
  <si>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</si>
  <si>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</si>
  <si>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</si>
  <si>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</si>
  <si>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</si>
  <si>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</si>
  <si>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</si>
  <si>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</si>
  <si>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</si>
  <si>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</si>
  <si>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</si>
  <si>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長浜市の公共下水道事業は、昭和58年に事業着手し、平成19年度をもって概ね市内全域の整備は完成しており、現在は、老朽化した農業集落排水事業の公共下水道事業への接続をメインに整備を行っている。今後は、人口減少とともに使用料収入も伸び悩むことから、厳しい経営状況になることが予想される。
　このため、現在進めている農業集落排水施設の流域接続を順次実施することで、経営基盤の強化を図っていくとともに、料金改定も視野に入れ、経営状況の改善を図る。
　また、平成30年度からの法適用に伴い、地方財政計画に基づく繰出基準額の算出方法が変わることから、一般会計繰入金において一部基準外繰入を要求せざるを得ない状況となる。基準外繰入金の削減のため、事業の効率化を進めていく必要がある。</t>
    <rPh sb="5" eb="7">
      <t>コウキョウ</t>
    </rPh>
    <rPh sb="96" eb="98">
      <t>コンゴ</t>
    </rPh>
    <rPh sb="100" eb="102">
      <t>ジンコウ</t>
    </rPh>
    <rPh sb="102" eb="104">
      <t>ゲンショウ</t>
    </rPh>
    <rPh sb="157" eb="158">
      <t>ホウ</t>
    </rPh>
    <rPh sb="158" eb="160">
      <t>テキヨウ</t>
    </rPh>
    <rPh sb="161" eb="162">
      <t>トモナ</t>
    </rPh>
    <rPh sb="180" eb="182">
      <t>サンシュツ</t>
    </rPh>
    <rPh sb="182" eb="184">
      <t>ホウホウ</t>
    </rPh>
    <rPh sb="185" eb="186">
      <t>カ</t>
    </rPh>
    <rPh sb="199" eb="200">
      <t>キン</t>
    </rPh>
    <rPh sb="204" eb="206">
      <t>イチブ</t>
    </rPh>
    <rPh sb="206" eb="208">
      <t>キジュン</t>
    </rPh>
    <rPh sb="208" eb="209">
      <t>ガイ</t>
    </rPh>
    <rPh sb="209" eb="211">
      <t>クリイレ</t>
    </rPh>
    <rPh sb="224" eb="226">
      <t>キジュン</t>
    </rPh>
    <rPh sb="226" eb="227">
      <t>ガイ</t>
    </rPh>
    <rPh sb="227" eb="229">
      <t>クリイレ</t>
    </rPh>
    <rPh sb="229" eb="230">
      <t>キン</t>
    </rPh>
    <rPh sb="231" eb="233">
      <t>サクゲン</t>
    </rPh>
    <rPh sb="237" eb="239">
      <t>ジギョウ</t>
    </rPh>
    <rPh sb="240" eb="242">
      <t>コウリツ</t>
    </rPh>
    <rPh sb="242" eb="243">
      <t>カ</t>
    </rPh>
    <rPh sb="246" eb="247">
      <t>スス</t>
    </rPh>
    <rPh sb="251" eb="253">
      <t>ヒツヨウ</t>
    </rPh>
    <phoneticPr fontId="4"/>
  </si>
  <si>
    <t>　有形固定資産減価償却率については、類似団体と比較して高い水準となっているが、法定耐用年数を超えた管渠延長の割合を表す管渠老朽化率は0％となっている。
　今後は、流域下水道関連公共下水道事業として整備を進める中で、30年を経過する管路の更新需要に対してストックマネジメントを策定し、計画的に更新を行っていく予定である。
　なお、マンホールポンプについては、長寿命化計画（第１期）に基づき、順次更新を進める。</t>
    <rPh sb="1" eb="3">
      <t>ユウケイ</t>
    </rPh>
    <rPh sb="3" eb="5">
      <t>コテイ</t>
    </rPh>
    <rPh sb="5" eb="7">
      <t>シサン</t>
    </rPh>
    <rPh sb="7" eb="9">
      <t>ゲンカ</t>
    </rPh>
    <rPh sb="9" eb="11">
      <t>ショウキャク</t>
    </rPh>
    <rPh sb="11" eb="12">
      <t>リツ</t>
    </rPh>
    <rPh sb="18" eb="20">
      <t>ルイジ</t>
    </rPh>
    <rPh sb="39" eb="41">
      <t>ホウテイ</t>
    </rPh>
    <rPh sb="59" eb="61">
      <t>カンキョ</t>
    </rPh>
    <rPh sb="61" eb="64">
      <t>ロウキュウカ</t>
    </rPh>
    <rPh sb="64" eb="65">
      <t>リツ</t>
    </rPh>
    <phoneticPr fontId="4"/>
  </si>
  <si>
    <t>　平成30年4月1日より、地方公営企業法の適用をしたため、平成30年のみのグラフとなっている。
　経常収支比率については、100％を上回っており、単年度収支が黒字となっている。
　流動比率については、100％を大幅に下回っており、類似団体平均値より更に低い数値となっている。主な要因は企業債償還であり、今後も厳しい資金の状況が予想される。
　企業債残高対事業規模比率については、類似団体平均値と同水準となっているが、現在雨水渠整備や農業集落排水施設の流域下水道への接続といった事業を進めているため、経営状況に鑑みて平準化等の計画的な借入を検討すべきと考える。
　経費回収率については、類似団体の平均を上回っているものの、人口や特定排水の減少による使用料収入の伸び悩みの克服が課題である。
　汚水処理原価については、流域下水道における処理区域全体で汚水処理費（処理水量）が抑えられていることから、類似団体の平均に比べ安価なものとなっているが、不明水量が年々増加傾向にあることから、今後、処理経費の拡大により高騰していくことが考えられる。
　水洗化率については、類似団体に比べ、高い水準にあるが、一部地域で普及の余地がある。</t>
    <rPh sb="1" eb="3">
      <t>ヘイセイ</t>
    </rPh>
    <rPh sb="5" eb="6">
      <t>ネン</t>
    </rPh>
    <rPh sb="6" eb="8">
      <t>チホウ</t>
    </rPh>
    <rPh sb="8" eb="10">
      <t>コウエイ</t>
    </rPh>
    <rPh sb="10" eb="12">
      <t>キギョウ</t>
    </rPh>
    <rPh sb="12" eb="13">
      <t>ホウ</t>
    </rPh>
    <rPh sb="14" eb="16">
      <t>イチブ</t>
    </rPh>
    <rPh sb="16" eb="18">
      <t>テキヨウ</t>
    </rPh>
    <rPh sb="29" eb="31">
      <t>ヘイセイ</t>
    </rPh>
    <rPh sb="33" eb="34">
      <t>ネン</t>
    </rPh>
    <rPh sb="49" eb="51">
      <t>ケイジョウ</t>
    </rPh>
    <rPh sb="51" eb="53">
      <t>シュウシ</t>
    </rPh>
    <rPh sb="53" eb="55">
      <t>ヒリツ</t>
    </rPh>
    <rPh sb="66" eb="68">
      <t>ウワマワ</t>
    </rPh>
    <rPh sb="73" eb="76">
      <t>タンネンド</t>
    </rPh>
    <rPh sb="76" eb="78">
      <t>シュウシ</t>
    </rPh>
    <rPh sb="79" eb="81">
      <t>クロジ</t>
    </rPh>
    <rPh sb="90" eb="92">
      <t>リュウドウ</t>
    </rPh>
    <rPh sb="92" eb="94">
      <t>ヒリツ</t>
    </rPh>
    <rPh sb="105" eb="107">
      <t>オオハバ</t>
    </rPh>
    <rPh sb="108" eb="110">
      <t>シタマワ</t>
    </rPh>
    <rPh sb="115" eb="117">
      <t>ルイジ</t>
    </rPh>
    <rPh sb="117" eb="119">
      <t>ダンタイ</t>
    </rPh>
    <rPh sb="119" eb="121">
      <t>ヘイキン</t>
    </rPh>
    <rPh sb="121" eb="122">
      <t>チ</t>
    </rPh>
    <rPh sb="124" eb="125">
      <t>サラ</t>
    </rPh>
    <rPh sb="126" eb="127">
      <t>ヒク</t>
    </rPh>
    <rPh sb="128" eb="130">
      <t>スウチ</t>
    </rPh>
    <rPh sb="137" eb="138">
      <t>オモ</t>
    </rPh>
    <rPh sb="139" eb="141">
      <t>ヨウイン</t>
    </rPh>
    <rPh sb="142" eb="144">
      <t>キギョウ</t>
    </rPh>
    <rPh sb="144" eb="145">
      <t>サイ</t>
    </rPh>
    <rPh sb="145" eb="147">
      <t>ショウカン</t>
    </rPh>
    <rPh sb="151" eb="153">
      <t>コンゴ</t>
    </rPh>
    <rPh sb="154" eb="155">
      <t>キビ</t>
    </rPh>
    <rPh sb="157" eb="159">
      <t>シキン</t>
    </rPh>
    <rPh sb="160" eb="162">
      <t>ジョウキョウ</t>
    </rPh>
    <rPh sb="163" eb="165">
      <t>ヨソウ</t>
    </rPh>
    <rPh sb="171" eb="173">
      <t>キギョウ</t>
    </rPh>
    <rPh sb="173" eb="174">
      <t>サイ</t>
    </rPh>
    <rPh sb="174" eb="176">
      <t>ザンダカ</t>
    </rPh>
    <rPh sb="176" eb="177">
      <t>タイ</t>
    </rPh>
    <rPh sb="177" eb="179">
      <t>ジギョウ</t>
    </rPh>
    <rPh sb="179" eb="181">
      <t>キボ</t>
    </rPh>
    <rPh sb="181" eb="183">
      <t>ヒリツ</t>
    </rPh>
    <rPh sb="189" eb="191">
      <t>ルイジ</t>
    </rPh>
    <rPh sb="191" eb="193">
      <t>ダンタイ</t>
    </rPh>
    <rPh sb="193" eb="196">
      <t>ヘイキンチ</t>
    </rPh>
    <rPh sb="197" eb="200">
      <t>ドウスイジュン</t>
    </rPh>
    <rPh sb="208" eb="210">
      <t>ゲンザイ</t>
    </rPh>
    <rPh sb="210" eb="212">
      <t>ウスイ</t>
    </rPh>
    <rPh sb="469" eb="472">
      <t>スイセンカ</t>
    </rPh>
    <rPh sb="472" eb="473">
      <t>リツ</t>
    </rPh>
    <rPh sb="479" eb="481">
      <t>ルイジ</t>
    </rPh>
    <rPh sb="481" eb="483">
      <t>ダンタイ</t>
    </rPh>
    <rPh sb="484" eb="485">
      <t>クラ</t>
    </rPh>
    <rPh sb="487" eb="488">
      <t>タカ</t>
    </rPh>
    <rPh sb="489" eb="491">
      <t>スイジュン</t>
    </rPh>
    <rPh sb="496" eb="498">
      <t>イチブ</t>
    </rPh>
    <rPh sb="498" eb="500">
      <t>チイキ</t>
    </rPh>
    <rPh sb="501" eb="503">
      <t>フキュウ</t>
    </rPh>
    <rPh sb="504" eb="506">
      <t>ヨチ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</si>
</sst>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0.09</c:v>
                </c:pt>
              </c:numCache>
            </c:numRef>
          </c:val>
          <c:extLst>
            <c:ext xmlns:c16="http://schemas.microsoft.com/office/drawing/2014/chart" uri="{C3380CC4-5D6E-409C-BE32-E72D297353CC}">
              <c16:uniqueId val="{00000000-E05D-417D-8249-B05F9968A8D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E05D-417D-8249-B05F9968A8D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4F-4A27-858A-F33D811AAD4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59.19</c:v>
                </c:pt>
              </c:numCache>
            </c:numRef>
          </c:val>
          <c:smooth val="0"/>
          <c:extLst>
            <c:ext xmlns:c16="http://schemas.microsoft.com/office/drawing/2014/chart" uri="{C3380CC4-5D6E-409C-BE32-E72D297353CC}">
              <c16:uniqueId val="{00000001-E04F-4A27-858A-F33D811AAD4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95.28</c:v>
                </c:pt>
              </c:numCache>
            </c:numRef>
          </c:val>
          <c:extLst>
            <c:ext xmlns:c16="http://schemas.microsoft.com/office/drawing/2014/chart" uri="{C3380CC4-5D6E-409C-BE32-E72D297353CC}">
              <c16:uniqueId val="{00000000-7442-461F-BBF2-A9CB2A5DCA4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86.66</c:v>
                </c:pt>
              </c:numCache>
            </c:numRef>
          </c:val>
          <c:smooth val="0"/>
          <c:extLst>
            <c:ext xmlns:c16="http://schemas.microsoft.com/office/drawing/2014/chart" uri="{C3380CC4-5D6E-409C-BE32-E72D297353CC}">
              <c16:uniqueId val="{00000001-7442-461F-BBF2-A9CB2A5DCA4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109.73</c:v>
                </c:pt>
              </c:numCache>
            </c:numRef>
          </c:val>
          <c:extLst>
            <c:ext xmlns:c16="http://schemas.microsoft.com/office/drawing/2014/chart" uri="{C3380CC4-5D6E-409C-BE32-E72D297353CC}">
              <c16:uniqueId val="{00000000-FC6B-4BB7-9B0E-F35E8CD3EC4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108.43</c:v>
                </c:pt>
              </c:numCache>
            </c:numRef>
          </c:val>
          <c:smooth val="0"/>
          <c:extLst>
            <c:ext xmlns:c16="http://schemas.microsoft.com/office/drawing/2014/chart" uri="{C3380CC4-5D6E-409C-BE32-E72D297353CC}">
              <c16:uniqueId val="{00000001-FC6B-4BB7-9B0E-F35E8CD3EC4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35.65</c:v>
                </c:pt>
              </c:numCache>
            </c:numRef>
          </c:val>
          <c:extLst>
            <c:ext xmlns:c16="http://schemas.microsoft.com/office/drawing/2014/chart" uri="{C3380CC4-5D6E-409C-BE32-E72D297353CC}">
              <c16:uniqueId val="{00000000-90F5-42B3-AEF6-6938F840578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17.350000000000001</c:v>
                </c:pt>
              </c:numCache>
            </c:numRef>
          </c:val>
          <c:smooth val="0"/>
          <c:extLst>
            <c:ext xmlns:c16="http://schemas.microsoft.com/office/drawing/2014/chart" uri="{C3380CC4-5D6E-409C-BE32-E72D297353CC}">
              <c16:uniqueId val="{00000001-90F5-42B3-AEF6-6938F840578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8CE-4631-93B0-DAB96D86479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E8CE-4631-93B0-DAB96D86479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560-4D14-B754-FBCF6A8737A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12.89</c:v>
                </c:pt>
              </c:numCache>
            </c:numRef>
          </c:val>
          <c:smooth val="0"/>
          <c:extLst>
            <c:ext xmlns:c16="http://schemas.microsoft.com/office/drawing/2014/chart" uri="{C3380CC4-5D6E-409C-BE32-E72D297353CC}">
              <c16:uniqueId val="{00000001-6560-4D14-B754-FBCF6A8737A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48.16</c:v>
                </c:pt>
              </c:numCache>
            </c:numRef>
          </c:val>
          <c:extLst>
            <c:ext xmlns:c16="http://schemas.microsoft.com/office/drawing/2014/chart" uri="{C3380CC4-5D6E-409C-BE32-E72D297353CC}">
              <c16:uniqueId val="{00000000-770B-4102-8C48-44E7D2FD2CC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54.32</c:v>
                </c:pt>
              </c:numCache>
            </c:numRef>
          </c:val>
          <c:smooth val="0"/>
          <c:extLst>
            <c:ext xmlns:c16="http://schemas.microsoft.com/office/drawing/2014/chart" uri="{C3380CC4-5D6E-409C-BE32-E72D297353CC}">
              <c16:uniqueId val="{00000001-770B-4102-8C48-44E7D2FD2CC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1013.95</c:v>
                </c:pt>
              </c:numCache>
            </c:numRef>
          </c:val>
          <c:extLst>
            <c:ext xmlns:c16="http://schemas.microsoft.com/office/drawing/2014/chart" uri="{C3380CC4-5D6E-409C-BE32-E72D297353CC}">
              <c16:uniqueId val="{00000000-4E7E-4689-B4B7-4A7A68C13C9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1000.94</c:v>
                </c:pt>
              </c:numCache>
            </c:numRef>
          </c:val>
          <c:smooth val="0"/>
          <c:extLst>
            <c:ext xmlns:c16="http://schemas.microsoft.com/office/drawing/2014/chart" uri="{C3380CC4-5D6E-409C-BE32-E72D297353CC}">
              <c16:uniqueId val="{00000001-4E7E-4689-B4B7-4A7A68C13C9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99.81</c:v>
                </c:pt>
              </c:numCache>
            </c:numRef>
          </c:val>
          <c:extLst>
            <c:ext xmlns:c16="http://schemas.microsoft.com/office/drawing/2014/chart" uri="{C3380CC4-5D6E-409C-BE32-E72D297353CC}">
              <c16:uniqueId val="{00000000-AAD3-4697-A409-AA24F8777A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93.77</c:v>
                </c:pt>
              </c:numCache>
            </c:numRef>
          </c:val>
          <c:smooth val="0"/>
          <c:extLst>
            <c:ext xmlns:c16="http://schemas.microsoft.com/office/drawing/2014/chart" uri="{C3380CC4-5D6E-409C-BE32-E72D297353CC}">
              <c16:uniqueId val="{00000001-AAD3-4697-A409-AA24F8777A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157.21</c:v>
                </c:pt>
              </c:numCache>
            </c:numRef>
          </c:val>
          <c:extLst>
            <c:ext xmlns:c16="http://schemas.microsoft.com/office/drawing/2014/chart" uri="{C3380CC4-5D6E-409C-BE32-E72D297353CC}">
              <c16:uniqueId val="{00000000-6FFF-44CC-84ED-F73C378A4AC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165.57</c:v>
                </c:pt>
              </c:numCache>
            </c:numRef>
          </c:val>
          <c:smooth val="0"/>
          <c:extLst>
            <c:ext xmlns:c16="http://schemas.microsoft.com/office/drawing/2014/chart" uri="{C3380CC4-5D6E-409C-BE32-E72D297353CC}">
              <c16:uniqueId val="{00000001-6FFF-44CC-84ED-F73C378A4AC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5" zoomScaleNormal="55" workbookViewId="0">
      <selection activeCell="CD42" sqref="CD4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長浜市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Bd2</v>
      </c>
      <c r="X8" s="48"/>
      <c r="Y8" s="48"/>
      <c r="Z8" s="48"/>
      <c r="AA8" s="48"/>
      <c r="AB8" s="48"/>
      <c r="AC8" s="48"/>
      <c r="AD8" s="49" t="str">
        <f>データ!$M$6</f>
        <v>非設置</v>
      </c>
      <c r="AE8" s="49"/>
      <c r="AF8" s="49"/>
      <c r="AG8" s="49"/>
      <c r="AH8" s="49"/>
      <c r="AI8" s="49"/>
      <c r="AJ8" s="49"/>
      <c r="AK8" s="3"/>
      <c r="AL8" s="50">
        <f>データ!S6</f>
        <v>118498</v>
      </c>
      <c r="AM8" s="50"/>
      <c r="AN8" s="50"/>
      <c r="AO8" s="50"/>
      <c r="AP8" s="50"/>
      <c r="AQ8" s="50"/>
      <c r="AR8" s="50"/>
      <c r="AS8" s="50"/>
      <c r="AT8" s="45">
        <f>データ!T6</f>
        <v>681.02</v>
      </c>
      <c r="AU8" s="45"/>
      <c r="AV8" s="45"/>
      <c r="AW8" s="45"/>
      <c r="AX8" s="45"/>
      <c r="AY8" s="45"/>
      <c r="AZ8" s="45"/>
      <c r="BA8" s="45"/>
      <c r="BB8" s="45">
        <f>データ!U6</f>
        <v>174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46.93</v>
      </c>
      <c r="J10" s="45"/>
      <c r="K10" s="45"/>
      <c r="L10" s="45"/>
      <c r="M10" s="45"/>
      <c r="N10" s="45"/>
      <c r="O10" s="45"/>
      <c r="P10" s="45">
        <f>データ!P6</f>
        <v>52.96</v>
      </c>
      <c r="Q10" s="45"/>
      <c r="R10" s="45"/>
      <c r="S10" s="45"/>
      <c r="T10" s="45"/>
      <c r="U10" s="45"/>
      <c r="V10" s="45"/>
      <c r="W10" s="45">
        <f>データ!Q6</f>
        <v>83.91</v>
      </c>
      <c r="X10" s="45"/>
      <c r="Y10" s="45"/>
      <c r="Z10" s="45"/>
      <c r="AA10" s="45"/>
      <c r="AB10" s="45"/>
      <c r="AC10" s="45"/>
      <c r="AD10" s="50">
        <f>データ!R6</f>
        <v>2780</v>
      </c>
      <c r="AE10" s="50"/>
      <c r="AF10" s="50"/>
      <c r="AG10" s="50"/>
      <c r="AH10" s="50"/>
      <c r="AI10" s="50"/>
      <c r="AJ10" s="50"/>
      <c r="AK10" s="2"/>
      <c r="AL10" s="50">
        <f>データ!V6</f>
        <v>62916</v>
      </c>
      <c r="AM10" s="50"/>
      <c r="AN10" s="50"/>
      <c r="AO10" s="50"/>
      <c r="AP10" s="50"/>
      <c r="AQ10" s="50"/>
      <c r="AR10" s="50"/>
      <c r="AS10" s="50"/>
      <c r="AT10" s="45">
        <f>データ!W6</f>
        <v>19.41</v>
      </c>
      <c r="AU10" s="45"/>
      <c r="AV10" s="45"/>
      <c r="AW10" s="45"/>
      <c r="AX10" s="45"/>
      <c r="AY10" s="45"/>
      <c r="AZ10" s="45"/>
      <c r="BA10" s="45"/>
      <c r="BB10" s="45">
        <f>データ!X6</f>
        <v>3241.42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Pw18ccx0R5W+B3bOv1zKKR/cG18pI/3x7JZHJI49HWFwvYE2EZk1m/zxNuZJ71VHXH8oJ08NkOBCrDbmG2GIjg==" saltValue="vI/1kxyI++XoPv3sPHpV1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252034</v>
      </c>
      <c r="D6" s="33">
        <f t="shared" si="3"/>
        <v>46</v>
      </c>
      <c r="E6" s="33">
        <f t="shared" si="3"/>
        <v>17</v>
      </c>
      <c r="F6" s="33">
        <f t="shared" si="3"/>
        <v>1</v>
      </c>
      <c r="G6" s="33">
        <f t="shared" si="3"/>
        <v>0</v>
      </c>
      <c r="H6" s="33" t="str">
        <f t="shared" si="3"/>
        <v>滋賀県　長浜市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46.93</v>
      </c>
      <c r="P6" s="34">
        <f t="shared" si="3"/>
        <v>52.96</v>
      </c>
      <c r="Q6" s="34">
        <f t="shared" si="3"/>
        <v>83.91</v>
      </c>
      <c r="R6" s="34">
        <f t="shared" si="3"/>
        <v>2780</v>
      </c>
      <c r="S6" s="34">
        <f t="shared" si="3"/>
        <v>118498</v>
      </c>
      <c r="T6" s="34">
        <f t="shared" si="3"/>
        <v>681.02</v>
      </c>
      <c r="U6" s="34">
        <f t="shared" si="3"/>
        <v>174</v>
      </c>
      <c r="V6" s="34">
        <f t="shared" si="3"/>
        <v>62916</v>
      </c>
      <c r="W6" s="34">
        <f t="shared" si="3"/>
        <v>19.41</v>
      </c>
      <c r="X6" s="34">
        <f t="shared" si="3"/>
        <v>3241.42</v>
      </c>
      <c r="Y6" s="35" t="str">
        <f>IF(Y7="",NA(),Y7)</f>
        <v>-</v>
      </c>
      <c r="Z6" s="35" t="str">
        <f t="shared" ref="Z6:AH6" si="4">IF(Z7="",NA(),Z7)</f>
        <v>-</v>
      </c>
      <c r="AA6" s="35" t="str">
        <f t="shared" si="4"/>
        <v>-</v>
      </c>
      <c r="AB6" s="35" t="str">
        <f t="shared" si="4"/>
        <v>-</v>
      </c>
      <c r="AC6" s="35">
        <f t="shared" si="4"/>
        <v>109.73</v>
      </c>
      <c r="AD6" s="35" t="str">
        <f t="shared" si="4"/>
        <v>-</v>
      </c>
      <c r="AE6" s="35" t="str">
        <f t="shared" si="4"/>
        <v>-</v>
      </c>
      <c r="AF6" s="35" t="str">
        <f t="shared" si="4"/>
        <v>-</v>
      </c>
      <c r="AG6" s="35" t="str">
        <f t="shared" si="4"/>
        <v>-</v>
      </c>
      <c r="AH6" s="35">
        <f t="shared" si="4"/>
        <v>108.43</v>
      </c>
      <c r="AI6" s="34" t="str">
        <f>IF(AI7="","",IF(AI7="-","【-】","【"&amp;SUBSTITUTE(TEXT(AI7,"#,##0.00"),"-","△")&amp;"】"))</f>
        <v>【108.69】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12.89</v>
      </c>
      <c r="AT6" s="34" t="str">
        <f>IF(AT7="","",IF(AT7="-","【-】","【"&amp;SUBSTITUTE(TEXT(AT7,"#,##0.00"),"-","△")&amp;"】"))</f>
        <v>【3.28】</v>
      </c>
      <c r="AU6" s="35" t="str">
        <f>IF(AU7="",NA(),AU7)</f>
        <v>-</v>
      </c>
      <c r="AV6" s="35" t="str">
        <f t="shared" ref="AV6:BD6" si="6">IF(AV7="",NA(),AV7)</f>
        <v>-</v>
      </c>
      <c r="AW6" s="35" t="str">
        <f t="shared" si="6"/>
        <v>-</v>
      </c>
      <c r="AX6" s="35" t="str">
        <f t="shared" si="6"/>
        <v>-</v>
      </c>
      <c r="AY6" s="35">
        <f t="shared" si="6"/>
        <v>48.16</v>
      </c>
      <c r="AZ6" s="35" t="str">
        <f t="shared" si="6"/>
        <v>-</v>
      </c>
      <c r="BA6" s="35" t="str">
        <f t="shared" si="6"/>
        <v>-</v>
      </c>
      <c r="BB6" s="35" t="str">
        <f t="shared" si="6"/>
        <v>-</v>
      </c>
      <c r="BC6" s="35" t="str">
        <f t="shared" si="6"/>
        <v>-</v>
      </c>
      <c r="BD6" s="35">
        <f t="shared" si="6"/>
        <v>54.32</v>
      </c>
      <c r="BE6" s="34" t="str">
        <f>IF(BE7="","",IF(BE7="-","【-】","【"&amp;SUBSTITUTE(TEXT(BE7,"#,##0.00"),"-","△")&amp;"】"))</f>
        <v>【69.49】</v>
      </c>
      <c r="BF6" s="35" t="str">
        <f>IF(BF7="",NA(),BF7)</f>
        <v>-</v>
      </c>
      <c r="BG6" s="35" t="str">
        <f t="shared" ref="BG6:BO6" si="7">IF(BG7="",NA(),BG7)</f>
        <v>-</v>
      </c>
      <c r="BH6" s="35" t="str">
        <f t="shared" si="7"/>
        <v>-</v>
      </c>
      <c r="BI6" s="35" t="str">
        <f t="shared" si="7"/>
        <v>-</v>
      </c>
      <c r="BJ6" s="35">
        <f t="shared" si="7"/>
        <v>1013.95</v>
      </c>
      <c r="BK6" s="35" t="str">
        <f t="shared" si="7"/>
        <v>-</v>
      </c>
      <c r="BL6" s="35" t="str">
        <f t="shared" si="7"/>
        <v>-</v>
      </c>
      <c r="BM6" s="35" t="str">
        <f t="shared" si="7"/>
        <v>-</v>
      </c>
      <c r="BN6" s="35" t="str">
        <f t="shared" si="7"/>
        <v>-</v>
      </c>
      <c r="BO6" s="35">
        <f t="shared" si="7"/>
        <v>1000.94</v>
      </c>
      <c r="BP6" s="34" t="str">
        <f>IF(BP7="","",IF(BP7="-","【-】","【"&amp;SUBSTITUTE(TEXT(BP7,"#,##0.00"),"-","△")&amp;"】"))</f>
        <v>【682.78】</v>
      </c>
      <c r="BQ6" s="35" t="str">
        <f>IF(BQ7="",NA(),BQ7)</f>
        <v>-</v>
      </c>
      <c r="BR6" s="35" t="str">
        <f t="shared" ref="BR6:BZ6" si="8">IF(BR7="",NA(),BR7)</f>
        <v>-</v>
      </c>
      <c r="BS6" s="35" t="str">
        <f t="shared" si="8"/>
        <v>-</v>
      </c>
      <c r="BT6" s="35" t="str">
        <f t="shared" si="8"/>
        <v>-</v>
      </c>
      <c r="BU6" s="35">
        <f t="shared" si="8"/>
        <v>99.81</v>
      </c>
      <c r="BV6" s="35" t="str">
        <f t="shared" si="8"/>
        <v>-</v>
      </c>
      <c r="BW6" s="35" t="str">
        <f t="shared" si="8"/>
        <v>-</v>
      </c>
      <c r="BX6" s="35" t="str">
        <f t="shared" si="8"/>
        <v>-</v>
      </c>
      <c r="BY6" s="35" t="str">
        <f t="shared" si="8"/>
        <v>-</v>
      </c>
      <c r="BZ6" s="35">
        <f t="shared" si="8"/>
        <v>93.77</v>
      </c>
      <c r="CA6" s="34" t="str">
        <f>IF(CA7="","",IF(CA7="-","【-】","【"&amp;SUBSTITUTE(TEXT(CA7,"#,##0.00"),"-","△")&amp;"】"))</f>
        <v>【100.91】</v>
      </c>
      <c r="CB6" s="35" t="str">
        <f>IF(CB7="",NA(),CB7)</f>
        <v>-</v>
      </c>
      <c r="CC6" s="35" t="str">
        <f t="shared" ref="CC6:CK6" si="9">IF(CC7="",NA(),CC7)</f>
        <v>-</v>
      </c>
      <c r="CD6" s="35" t="str">
        <f t="shared" si="9"/>
        <v>-</v>
      </c>
      <c r="CE6" s="35" t="str">
        <f t="shared" si="9"/>
        <v>-</v>
      </c>
      <c r="CF6" s="35">
        <f t="shared" si="9"/>
        <v>157.21</v>
      </c>
      <c r="CG6" s="35" t="str">
        <f t="shared" si="9"/>
        <v>-</v>
      </c>
      <c r="CH6" s="35" t="str">
        <f t="shared" si="9"/>
        <v>-</v>
      </c>
      <c r="CI6" s="35" t="str">
        <f t="shared" si="9"/>
        <v>-</v>
      </c>
      <c r="CJ6" s="35" t="str">
        <f t="shared" si="9"/>
        <v>-</v>
      </c>
      <c r="CK6" s="35">
        <f t="shared" si="9"/>
        <v>165.57</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59.19</v>
      </c>
      <c r="CW6" s="34" t="str">
        <f>IF(CW7="","",IF(CW7="-","【-】","【"&amp;SUBSTITUTE(TEXT(CW7,"#,##0.00"),"-","△")&amp;"】"))</f>
        <v>【58.98】</v>
      </c>
      <c r="CX6" s="35" t="str">
        <f>IF(CX7="",NA(),CX7)</f>
        <v>-</v>
      </c>
      <c r="CY6" s="35" t="str">
        <f t="shared" ref="CY6:DG6" si="11">IF(CY7="",NA(),CY7)</f>
        <v>-</v>
      </c>
      <c r="CZ6" s="35" t="str">
        <f t="shared" si="11"/>
        <v>-</v>
      </c>
      <c r="DA6" s="35" t="str">
        <f t="shared" si="11"/>
        <v>-</v>
      </c>
      <c r="DB6" s="35">
        <f t="shared" si="11"/>
        <v>95.28</v>
      </c>
      <c r="DC6" s="35" t="str">
        <f t="shared" si="11"/>
        <v>-</v>
      </c>
      <c r="DD6" s="35" t="str">
        <f t="shared" si="11"/>
        <v>-</v>
      </c>
      <c r="DE6" s="35" t="str">
        <f t="shared" si="11"/>
        <v>-</v>
      </c>
      <c r="DF6" s="35" t="str">
        <f t="shared" si="11"/>
        <v>-</v>
      </c>
      <c r="DG6" s="35">
        <f t="shared" si="11"/>
        <v>86.66</v>
      </c>
      <c r="DH6" s="34" t="str">
        <f>IF(DH7="","",IF(DH7="-","【-】","【"&amp;SUBSTITUTE(TEXT(DH7,"#,##0.00"),"-","△")&amp;"】"))</f>
        <v>【95.20】</v>
      </c>
      <c r="DI6" s="35" t="str">
        <f>IF(DI7="",NA(),DI7)</f>
        <v>-</v>
      </c>
      <c r="DJ6" s="35" t="str">
        <f t="shared" ref="DJ6:DR6" si="12">IF(DJ7="",NA(),DJ7)</f>
        <v>-</v>
      </c>
      <c r="DK6" s="35" t="str">
        <f t="shared" si="12"/>
        <v>-</v>
      </c>
      <c r="DL6" s="35" t="str">
        <f t="shared" si="12"/>
        <v>-</v>
      </c>
      <c r="DM6" s="35">
        <f t="shared" si="12"/>
        <v>35.65</v>
      </c>
      <c r="DN6" s="35" t="str">
        <f t="shared" si="12"/>
        <v>-</v>
      </c>
      <c r="DO6" s="35" t="str">
        <f t="shared" si="12"/>
        <v>-</v>
      </c>
      <c r="DP6" s="35" t="str">
        <f t="shared" si="12"/>
        <v>-</v>
      </c>
      <c r="DQ6" s="35" t="str">
        <f t="shared" si="12"/>
        <v>-</v>
      </c>
      <c r="DR6" s="35">
        <f t="shared" si="12"/>
        <v>17.350000000000001</v>
      </c>
      <c r="DS6" s="34" t="str">
        <f>IF(DS7="","",IF(DS7="-","【-】","【"&amp;SUBSTITUTE(TEXT(DS7,"#,##0.00"),"-","△")&amp;"】"))</f>
        <v>【38.60】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【5.64】</v>
      </c>
      <c r="EE6" s="35" t="str">
        <f>IF(EE7="",NA(),EE7)</f>
        <v>-</v>
      </c>
      <c r="EF6" s="35" t="str">
        <f t="shared" ref="EF6:EN6" si="14">IF(EF7="",NA(),EF7)</f>
        <v>-</v>
      </c>
      <c r="EG6" s="35" t="str">
        <f t="shared" si="14"/>
        <v>-</v>
      </c>
      <c r="EH6" s="35" t="str">
        <f t="shared" si="14"/>
        <v>-</v>
      </c>
      <c r="EI6" s="35">
        <f t="shared" si="14"/>
        <v>0.09</v>
      </c>
      <c r="EJ6" s="35" t="str">
        <f t="shared" si="14"/>
        <v>-</v>
      </c>
      <c r="EK6" s="35" t="str">
        <f t="shared" si="14"/>
        <v>-</v>
      </c>
      <c r="EL6" s="35" t="str">
        <f t="shared" si="14"/>
        <v>-</v>
      </c>
      <c r="EM6" s="35" t="str">
        <f t="shared" si="14"/>
        <v>-</v>
      </c>
      <c r="EN6" s="35">
        <f t="shared" si="14"/>
        <v>0.09</v>
      </c>
      <c r="EO6" s="34" t="str">
        <f>IF(EO7="","",IF(EO7="-","【-】","【"&amp;SUBSTITUTE(TEXT(EO7,"#,##0.00"),"-","△")&amp;"】"))</f>
        <v>【0.23】</v>
      </c>
    </row>
    <row r="7" spans="1:148" s="36" customFormat="1" x14ac:dyDescent="0.15">
      <c r="A7" s="28"/>
      <c r="B7" s="37">
        <v>2018</v>
      </c>
      <c r="C7" s="37">
        <v>252034</v>
      </c>
      <c r="D7" s="37">
        <v>46</v>
      </c>
      <c r="E7" s="37">
        <v>17</v>
      </c>
      <c r="F7" s="37">
        <v>1</v>
      </c>
      <c r="G7" s="37">
        <v>0</v>
      </c>
      <c r="H7" s="37" t="s">
        <v>96</v>
      </c>
      <c r="I7" s="37" t="s">
        <v>97</v>
      </c>
      <c r="J7" s="37" t="s">
        <v>98</v>
      </c>
      <c r="K7" s="37" t="s">
        <v>99</v>
      </c>
      <c r="L7" s="37" t="s">
        <v>100</v>
      </c>
      <c r="M7" s="37" t="s">
        <v>101</v>
      </c>
      <c r="N7" s="38" t="s">
        <v>102</v>
      </c>
      <c r="O7" s="38">
        <v>46.93</v>
      </c>
      <c r="P7" s="38">
        <v>52.96</v>
      </c>
      <c r="Q7" s="38">
        <v>83.91</v>
      </c>
      <c r="R7" s="38">
        <v>2780</v>
      </c>
      <c r="S7" s="38">
        <v>118498</v>
      </c>
      <c r="T7" s="38">
        <v>681.02</v>
      </c>
      <c r="U7" s="38">
        <v>174</v>
      </c>
      <c r="V7" s="38">
        <v>62916</v>
      </c>
      <c r="W7" s="38">
        <v>19.41</v>
      </c>
      <c r="X7" s="38">
        <v>3241.42</v>
      </c>
      <c r="Y7" s="38" t="s">
        <v>102</v>
      </c>
      <c r="Z7" s="38" t="s">
        <v>102</v>
      </c>
      <c r="AA7" s="38" t="s">
        <v>102</v>
      </c>
      <c r="AB7" s="38" t="s">
        <v>102</v>
      </c>
      <c r="AC7" s="38">
        <v>109.73</v>
      </c>
      <c r="AD7" s="38" t="s">
        <v>102</v>
      </c>
      <c r="AE7" s="38" t="s">
        <v>102</v>
      </c>
      <c r="AF7" s="38" t="s">
        <v>102</v>
      </c>
      <c r="AG7" s="38" t="s">
        <v>102</v>
      </c>
      <c r="AH7" s="38">
        <v>108.43</v>
      </c>
      <c r="AI7" s="38">
        <v>108.69</v>
      </c>
      <c r="AJ7" s="38" t="s">
        <v>102</v>
      </c>
      <c r="AK7" s="38" t="s">
        <v>102</v>
      </c>
      <c r="AL7" s="38" t="s">
        <v>102</v>
      </c>
      <c r="AM7" s="38" t="s">
        <v>102</v>
      </c>
      <c r="AN7" s="38">
        <v>0</v>
      </c>
      <c r="AO7" s="38" t="s">
        <v>102</v>
      </c>
      <c r="AP7" s="38" t="s">
        <v>102</v>
      </c>
      <c r="AQ7" s="38" t="s">
        <v>102</v>
      </c>
      <c r="AR7" s="38" t="s">
        <v>102</v>
      </c>
      <c r="AS7" s="38">
        <v>12.89</v>
      </c>
      <c r="AT7" s="38">
        <v>3.28</v>
      </c>
      <c r="AU7" s="38" t="s">
        <v>102</v>
      </c>
      <c r="AV7" s="38" t="s">
        <v>102</v>
      </c>
      <c r="AW7" s="38" t="s">
        <v>102</v>
      </c>
      <c r="AX7" s="38" t="s">
        <v>102</v>
      </c>
      <c r="AY7" s="38">
        <v>48.16</v>
      </c>
      <c r="AZ7" s="38" t="s">
        <v>102</v>
      </c>
      <c r="BA7" s="38" t="s">
        <v>102</v>
      </c>
      <c r="BB7" s="38" t="s">
        <v>102</v>
      </c>
      <c r="BC7" s="38" t="s">
        <v>102</v>
      </c>
      <c r="BD7" s="38">
        <v>54.32</v>
      </c>
      <c r="BE7" s="38">
        <v>69.489999999999995</v>
      </c>
      <c r="BF7" s="38" t="s">
        <v>102</v>
      </c>
      <c r="BG7" s="38" t="s">
        <v>102</v>
      </c>
      <c r="BH7" s="38" t="s">
        <v>102</v>
      </c>
      <c r="BI7" s="38" t="s">
        <v>102</v>
      </c>
      <c r="BJ7" s="38">
        <v>1013.95</v>
      </c>
      <c r="BK7" s="38" t="s">
        <v>102</v>
      </c>
      <c r="BL7" s="38" t="s">
        <v>102</v>
      </c>
      <c r="BM7" s="38" t="s">
        <v>102</v>
      </c>
      <c r="BN7" s="38" t="s">
        <v>102</v>
      </c>
      <c r="BO7" s="38">
        <v>1000.94</v>
      </c>
      <c r="BP7" s="38">
        <v>682.78</v>
      </c>
      <c r="BQ7" s="38" t="s">
        <v>102</v>
      </c>
      <c r="BR7" s="38" t="s">
        <v>102</v>
      </c>
      <c r="BS7" s="38" t="s">
        <v>102</v>
      </c>
      <c r="BT7" s="38" t="s">
        <v>102</v>
      </c>
      <c r="BU7" s="38">
        <v>99.81</v>
      </c>
      <c r="BV7" s="38" t="s">
        <v>102</v>
      </c>
      <c r="BW7" s="38" t="s">
        <v>102</v>
      </c>
      <c r="BX7" s="38" t="s">
        <v>102</v>
      </c>
      <c r="BY7" s="38" t="s">
        <v>102</v>
      </c>
      <c r="BZ7" s="38">
        <v>93.77</v>
      </c>
      <c r="CA7" s="38">
        <v>100.91</v>
      </c>
      <c r="CB7" s="38" t="s">
        <v>102</v>
      </c>
      <c r="CC7" s="38" t="s">
        <v>102</v>
      </c>
      <c r="CD7" s="38" t="s">
        <v>102</v>
      </c>
      <c r="CE7" s="38" t="s">
        <v>102</v>
      </c>
      <c r="CF7" s="38">
        <v>157.21</v>
      </c>
      <c r="CG7" s="38" t="s">
        <v>102</v>
      </c>
      <c r="CH7" s="38" t="s">
        <v>102</v>
      </c>
      <c r="CI7" s="38" t="s">
        <v>102</v>
      </c>
      <c r="CJ7" s="38" t="s">
        <v>102</v>
      </c>
      <c r="CK7" s="38">
        <v>165.57</v>
      </c>
      <c r="CL7" s="38">
        <v>136.86000000000001</v>
      </c>
      <c r="CM7" s="38" t="s">
        <v>102</v>
      </c>
      <c r="CN7" s="38" t="s">
        <v>102</v>
      </c>
      <c r="CO7" s="38" t="s">
        <v>102</v>
      </c>
      <c r="CP7" s="38" t="s">
        <v>102</v>
      </c>
      <c r="CQ7" s="38" t="s">
        <v>102</v>
      </c>
      <c r="CR7" s="38" t="s">
        <v>102</v>
      </c>
      <c r="CS7" s="38" t="s">
        <v>102</v>
      </c>
      <c r="CT7" s="38" t="s">
        <v>102</v>
      </c>
      <c r="CU7" s="38" t="s">
        <v>102</v>
      </c>
      <c r="CV7" s="38">
        <v>59.19</v>
      </c>
      <c r="CW7" s="38">
        <v>58.98</v>
      </c>
      <c r="CX7" s="38" t="s">
        <v>102</v>
      </c>
      <c r="CY7" s="38" t="s">
        <v>102</v>
      </c>
      <c r="CZ7" s="38" t="s">
        <v>102</v>
      </c>
      <c r="DA7" s="38" t="s">
        <v>102</v>
      </c>
      <c r="DB7" s="38">
        <v>95.28</v>
      </c>
      <c r="DC7" s="38" t="s">
        <v>102</v>
      </c>
      <c r="DD7" s="38" t="s">
        <v>102</v>
      </c>
      <c r="DE7" s="38" t="s">
        <v>102</v>
      </c>
      <c r="DF7" s="38" t="s">
        <v>102</v>
      </c>
      <c r="DG7" s="38">
        <v>86.66</v>
      </c>
      <c r="DH7" s="38">
        <v>95.2</v>
      </c>
      <c r="DI7" s="38" t="s">
        <v>102</v>
      </c>
      <c r="DJ7" s="38" t="s">
        <v>102</v>
      </c>
      <c r="DK7" s="38" t="s">
        <v>102</v>
      </c>
      <c r="DL7" s="38" t="s">
        <v>102</v>
      </c>
      <c r="DM7" s="38">
        <v>35.65</v>
      </c>
      <c r="DN7" s="38" t="s">
        <v>102</v>
      </c>
      <c r="DO7" s="38" t="s">
        <v>102</v>
      </c>
      <c r="DP7" s="38" t="s">
        <v>102</v>
      </c>
      <c r="DQ7" s="38" t="s">
        <v>102</v>
      </c>
      <c r="DR7" s="38">
        <v>17.350000000000001</v>
      </c>
      <c r="DS7" s="38">
        <v>38.6</v>
      </c>
      <c r="DT7" s="38" t="s">
        <v>102</v>
      </c>
      <c r="DU7" s="38" t="s">
        <v>102</v>
      </c>
      <c r="DV7" s="38" t="s">
        <v>102</v>
      </c>
      <c r="DW7" s="38" t="s">
        <v>102</v>
      </c>
      <c r="DX7" s="38">
        <v>0</v>
      </c>
      <c r="DY7" s="38" t="s">
        <v>102</v>
      </c>
      <c r="DZ7" s="38" t="s">
        <v>102</v>
      </c>
      <c r="EA7" s="38" t="s">
        <v>102</v>
      </c>
      <c r="EB7" s="38" t="s">
        <v>102</v>
      </c>
      <c r="EC7" s="38">
        <v>0.01</v>
      </c>
      <c r="ED7" s="38">
        <v>5.64</v>
      </c>
      <c r="EE7" s="38" t="s">
        <v>102</v>
      </c>
      <c r="EF7" s="38" t="s">
        <v>102</v>
      </c>
      <c r="EG7" s="38" t="s">
        <v>102</v>
      </c>
      <c r="EH7" s="38" t="s">
        <v>102</v>
      </c>
      <c r="EI7" s="38">
        <v>0.09</v>
      </c>
      <c r="EJ7" s="38" t="s">
        <v>102</v>
      </c>
      <c r="EK7" s="38" t="s">
        <v>102</v>
      </c>
      <c r="EL7" s="38" t="s">
        <v>102</v>
      </c>
      <c r="EM7" s="38" t="s">
        <v>102</v>
      </c>
      <c r="EN7" s="38">
        <v>0.09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 篤</cp:lastModifiedBy>
  <cp:lastPrinted>2020-02-03T13:05:53Z</cp:lastPrinted>
  <dcterms:created xsi:type="dcterms:W3CDTF">2019-12-05T04:45:05Z</dcterms:created>
  <dcterms:modified xsi:type="dcterms:W3CDTF">2021-02-24T04:54:51Z</dcterms:modified>
  <cp:category/>
</cp:coreProperties>
</file>