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下水道事業部\下水道事業部 下水道総務課\経理\A 00 決算統計関係\令和1年度決算統計\☆☆経営比較分析表\〔公開用〕経営比較分析表\"/>
    </mc:Choice>
  </mc:AlternateContent>
  <xr:revisionPtr revIDLastSave="0" documentId="13_ncr:1_{984DB319-E549-4266-8DAD-0F2DAB7754ED}" xr6:coauthVersionLast="36" xr6:coauthVersionMax="36" xr10:uidLastSave="{00000000-0000-0000-0000-000000000000}"/>
  <workbookProtection workbookAlgorithmName="SHA-512" workbookHashValue="E5mgupdb3nJEfy75TuwEal2e0b2krmuNltUH8q4r03l7VqNZRTf2ZjX0J1M7c913qs39EDvzE8cpBxmf3HYZ9w==" workbookSaltValue="BpMX1tSXo5FykkKpMTnJ2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W8" i="4"/>
  <c r="I8" i="4"/>
  <c r="B6" i="4"/>
</calcChain>
</file>

<file path=xl/sharedStrings.xml><?xml version="1.0" encoding="utf-8"?>
<sst xmlns="http://schemas.openxmlformats.org/spreadsheetml/2006/main" count="299" uniqueCount="116">
  <si>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</si>
  <si>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</si>
  <si>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</si>
  <si>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</si>
  <si>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</si>
  <si>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</si>
  <si>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</si>
  <si>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</si>
  <si>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</si>
  <si>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</si>
  <si>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</si>
  <si>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</si>
  <si>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</si>
  <si>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</si>
  <si>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</si>
  <si>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</si>
  <si>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</si>
  <si>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</si>
  <si>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</si>
  <si>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</si>
  <si>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</si>
  <si>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</si>
  <si>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</si>
  <si>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</si>
  <si>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</si>
  <si>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</si>
  <si>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</si>
  <si>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</si>
  <si>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</si>
  <si>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</si>
  <si>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</si>
  <si>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</si>
  <si>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</si>
  <si>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</si>
  <si>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</si>
  <si>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</si>
  <si>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</si>
  <si>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</si>
  <si>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</si>
  <si>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</si>
  <si>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</si>
  <si>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</si>
  <si>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</si>
  <si>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</si>
  <si>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</si>
  <si>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</si>
  <si>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</si>
  <si>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</si>
  <si>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</si>
  <si>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</si>
  <si>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</si>
  <si>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</si>
  <si>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</si>
  <si>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</si>
  <si>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</si>
  <si>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</si>
  <si>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</si>
  <si>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</si>
  <si>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</si>
  <si>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</si>
  <si>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</si>
  <si>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</si>
  <si>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</si>
  <si>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</si>
  <si>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</si>
  <si>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</si>
  <si>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</si>
  <si>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</si>
  <si>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</si>
  <si>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</si>
  <si>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</si>
  <si>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</si>
  <si>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</si>
  <si>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</si>
  <si>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</si>
  <si>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</si>
  <si>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</si>
  <si>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</si>
  <si>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</si>
  <si>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</si>
  <si>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</si>
  <si>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</si>
  <si>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</si>
  <si>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</si>
  <si>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</si>
  <si>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</si>
  <si>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</si>
  <si>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</si>
  <si>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</si>
  <si>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</si>
  <si>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</si>
  <si>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</si>
  <si>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</si>
  <si>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</si>
  <si>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</si>
  <si>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</si>
  <si>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</si>
  <si>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</si>
  <si>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</si>
  <si>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</si>
  <si>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</si>
  <si>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</si>
  <si>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</si>
  <si>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</si>
  <si>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</si>
  <si>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</si>
  <si>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</si>
  <si>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</si>
  <si>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</si>
  <si>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</si>
  <si>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</si>
  <si>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</si>
  <si>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</si>
  <si>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平成30年4月1日より地方公営企業法の適用をしたため、2か年のグラフとなっている。
　経常収支比率については、100％を上回っており、単年度収支が黒字となっている。
　流動比率については、100％を大幅に下回っており、類似団体平均値より更に低い数値となっている。主な要因は企業債償還であり、今後も厳しい資金の状況が予想される。
　企業債残高対事業規模比率については、類似団体平均値と同水準となっているが、現在雨水渠整備や農業集落排水施設の流域下水道への接続といった事業を進めているため、経営状況に鑑みて平準化等の計画的な借入を検討すべきと考える。
　経費回収率については、類似団体の平均を上回っているものの、人口や特定排水の減少による使用料収入の伸び悩みの克服が課題である。
　汚水処理原価については、流域下水道における処理区域全体で汚水処理費（処理水量）が抑えられていることから、類似団体の平均に比べ安価なものとなっているが、不明水量が年々増加傾向にあることから、今後、処理経費の拡大により高騰していくことが考えられる。
　水洗化率については、類似団体に比べ、高い水準にあるが、一部地域で普及の余地がある。</t>
    <rPh sb="30" eb="31">
      <t>ネン</t>
    </rPh>
    <phoneticPr fontId="4"/>
  </si>
  <si>
    <t>　長浜市の公共下水道事業は、昭和58年に事業着手し、平成19年度をもって概ね市内全域の整備は完成しており、現在は、老朽化した農業集落排水事業の公共下水道事業への接続をメインに整備を行っている。今後は、人口減少とともに使用料収入も伸び悩むことから、厳しい経営状況になることが予想される。
　このため、現在進めている農業集落排水施設の流域接続を順次実施することで、経営基盤の強化を図っていくとともに、料金改定も視野に入れ、経営状況の改善を図る。
　また、平成30年度からの法適用に伴い、地方財政計画に基づく繰出基準額の算出方法が変わったことから、一般会計繰入金において一部基準外繰入を要求せざるを得ない状況となっている。基準外繰入金の削減のため、事業の効率化を進めていく必要がある。</t>
    <phoneticPr fontId="4"/>
  </si>
  <si>
    <t xml:space="preserve">　有形固定資産減価償却率については、類似団体と比較して高い水準となっているが、法定耐用年数を超えた管渠延長の割合を表す管渠老朽化率は0％となっている。
　今後は、流域下水道関連公共下水道事業として整備を進める中で、管路調査及びマンホールポンプの更新需要に対して、長浜市下水道ストックマネジメント計画に基づき、計画的な更新を行っていく。
</t>
    <rPh sb="109" eb="111">
      <t>チョウサ</t>
    </rPh>
    <rPh sb="111" eb="112">
      <t>オヨ</t>
    </rPh>
    <rPh sb="131" eb="134">
      <t>ナガハマシ</t>
    </rPh>
    <rPh sb="134" eb="137">
      <t>ゲスイドウ</t>
    </rPh>
    <rPh sb="147" eb="149">
      <t>ケイカク</t>
    </rPh>
    <rPh sb="150" eb="151">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</si>
</sst>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0.09</c:v>
                </c:pt>
                <c:pt idx="4">
                  <c:v>0.18</c:v>
                </c:pt>
              </c:numCache>
            </c:numRef>
          </c:val>
          <c:extLst>
            <c:ext xmlns:c16="http://schemas.microsoft.com/office/drawing/2014/chart" uri="{C3380CC4-5D6E-409C-BE32-E72D297353CC}">
              <c16:uniqueId val="{00000000-C884-406C-926C-FE5011876AC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0.12</c:v>
                </c:pt>
              </c:numCache>
            </c:numRef>
          </c:val>
          <c:smooth val="0"/>
          <c:extLst>
            <c:ext xmlns:c16="http://schemas.microsoft.com/office/drawing/2014/chart" uri="{C3380CC4-5D6E-409C-BE32-E72D297353CC}">
              <c16:uniqueId val="{00000001-C884-406C-926C-FE5011876AC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29-4504-841E-89B296A6227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59.19</c:v>
                </c:pt>
                <c:pt idx="4">
                  <c:v>61.4</c:v>
                </c:pt>
              </c:numCache>
            </c:numRef>
          </c:val>
          <c:smooth val="0"/>
          <c:extLst>
            <c:ext xmlns:c16="http://schemas.microsoft.com/office/drawing/2014/chart" uri="{C3380CC4-5D6E-409C-BE32-E72D297353CC}">
              <c16:uniqueId val="{00000001-1E29-4504-841E-89B296A6227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95.28</c:v>
                </c:pt>
                <c:pt idx="4">
                  <c:v>95.52</c:v>
                </c:pt>
              </c:numCache>
            </c:numRef>
          </c:val>
          <c:extLst>
            <c:ext xmlns:c16="http://schemas.microsoft.com/office/drawing/2014/chart" uri="{C3380CC4-5D6E-409C-BE32-E72D297353CC}">
              <c16:uniqueId val="{00000000-CD86-410E-A436-BF805A218B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86.66</c:v>
                </c:pt>
                <c:pt idx="4">
                  <c:v>86.28</c:v>
                </c:pt>
              </c:numCache>
            </c:numRef>
          </c:val>
          <c:smooth val="0"/>
          <c:extLst>
            <c:ext xmlns:c16="http://schemas.microsoft.com/office/drawing/2014/chart" uri="{C3380CC4-5D6E-409C-BE32-E72D297353CC}">
              <c16:uniqueId val="{00000001-CD86-410E-A436-BF805A218B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109.73</c:v>
                </c:pt>
                <c:pt idx="4">
                  <c:v>109.46</c:v>
                </c:pt>
              </c:numCache>
            </c:numRef>
          </c:val>
          <c:extLst>
            <c:ext xmlns:c16="http://schemas.microsoft.com/office/drawing/2014/chart" uri="{C3380CC4-5D6E-409C-BE32-E72D297353CC}">
              <c16:uniqueId val="{00000000-A8FC-474E-90DB-8EE73B03D5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108.43</c:v>
                </c:pt>
                <c:pt idx="4">
                  <c:v>107.15</c:v>
                </c:pt>
              </c:numCache>
            </c:numRef>
          </c:val>
          <c:smooth val="0"/>
          <c:extLst>
            <c:ext xmlns:c16="http://schemas.microsoft.com/office/drawing/2014/chart" uri="{C3380CC4-5D6E-409C-BE32-E72D297353CC}">
              <c16:uniqueId val="{00000001-A8FC-474E-90DB-8EE73B03D5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35.65</c:v>
                </c:pt>
                <c:pt idx="4">
                  <c:v>37.06</c:v>
                </c:pt>
              </c:numCache>
            </c:numRef>
          </c:val>
          <c:extLst>
            <c:ext xmlns:c16="http://schemas.microsoft.com/office/drawing/2014/chart" uri="{C3380CC4-5D6E-409C-BE32-E72D297353CC}">
              <c16:uniqueId val="{00000000-4A63-480F-9691-3FC4AB1E656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17.350000000000001</c:v>
                </c:pt>
                <c:pt idx="4">
                  <c:v>17.239999999999998</c:v>
                </c:pt>
              </c:numCache>
            </c:numRef>
          </c:val>
          <c:smooth val="0"/>
          <c:extLst>
            <c:ext xmlns:c16="http://schemas.microsoft.com/office/drawing/2014/chart" uri="{C3380CC4-5D6E-409C-BE32-E72D297353CC}">
              <c16:uniqueId val="{00000001-4A63-480F-9691-3FC4AB1E656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6F1-44D4-9A4F-2C2CF94D11F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0.11</c:v>
                </c:pt>
              </c:numCache>
            </c:numRef>
          </c:val>
          <c:smooth val="0"/>
          <c:extLst>
            <c:ext xmlns:c16="http://schemas.microsoft.com/office/drawing/2014/chart" uri="{C3380CC4-5D6E-409C-BE32-E72D297353CC}">
              <c16:uniqueId val="{00000001-A6F1-44D4-9A4F-2C2CF94D11F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107-4F8D-B1F2-D77521D7801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12.89</c:v>
                </c:pt>
                <c:pt idx="4">
                  <c:v>15.68</c:v>
                </c:pt>
              </c:numCache>
            </c:numRef>
          </c:val>
          <c:smooth val="0"/>
          <c:extLst>
            <c:ext xmlns:c16="http://schemas.microsoft.com/office/drawing/2014/chart" uri="{C3380CC4-5D6E-409C-BE32-E72D297353CC}">
              <c16:uniqueId val="{00000001-8107-4F8D-B1F2-D77521D7801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48.16</c:v>
                </c:pt>
                <c:pt idx="4">
                  <c:v>32.950000000000003</c:v>
                </c:pt>
              </c:numCache>
            </c:numRef>
          </c:val>
          <c:extLst>
            <c:ext xmlns:c16="http://schemas.microsoft.com/office/drawing/2014/chart" uri="{C3380CC4-5D6E-409C-BE32-E72D297353CC}">
              <c16:uniqueId val="{00000000-DBFD-4004-8471-1FB13CF4E30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54.32</c:v>
                </c:pt>
                <c:pt idx="4">
                  <c:v>46.82</c:v>
                </c:pt>
              </c:numCache>
            </c:numRef>
          </c:val>
          <c:smooth val="0"/>
          <c:extLst>
            <c:ext xmlns:c16="http://schemas.microsoft.com/office/drawing/2014/chart" uri="{C3380CC4-5D6E-409C-BE32-E72D297353CC}">
              <c16:uniqueId val="{00000001-DBFD-4004-8471-1FB13CF4E30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1013.95</c:v>
                </c:pt>
                <c:pt idx="4">
                  <c:v>1052.55</c:v>
                </c:pt>
              </c:numCache>
            </c:numRef>
          </c:val>
          <c:extLst>
            <c:ext xmlns:c16="http://schemas.microsoft.com/office/drawing/2014/chart" uri="{C3380CC4-5D6E-409C-BE32-E72D297353CC}">
              <c16:uniqueId val="{00000000-94F2-4E73-B8D1-557A88AFEE8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1000.94</c:v>
                </c:pt>
                <c:pt idx="4">
                  <c:v>1028.05</c:v>
                </c:pt>
              </c:numCache>
            </c:numRef>
          </c:val>
          <c:smooth val="0"/>
          <c:extLst>
            <c:ext xmlns:c16="http://schemas.microsoft.com/office/drawing/2014/chart" uri="{C3380CC4-5D6E-409C-BE32-E72D297353CC}">
              <c16:uniqueId val="{00000001-94F2-4E73-B8D1-557A88AFEE8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99.81</c:v>
                </c:pt>
                <c:pt idx="4">
                  <c:v>99.76</c:v>
                </c:pt>
              </c:numCache>
            </c:numRef>
          </c:val>
          <c:extLst>
            <c:ext xmlns:c16="http://schemas.microsoft.com/office/drawing/2014/chart" uri="{C3380CC4-5D6E-409C-BE32-E72D297353CC}">
              <c16:uniqueId val="{00000000-F57E-4FD0-8BE0-C6779884AD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93.77</c:v>
                </c:pt>
                <c:pt idx="4">
                  <c:v>94.73</c:v>
                </c:pt>
              </c:numCache>
            </c:numRef>
          </c:val>
          <c:smooth val="0"/>
          <c:extLst>
            <c:ext xmlns:c16="http://schemas.microsoft.com/office/drawing/2014/chart" uri="{C3380CC4-5D6E-409C-BE32-E72D297353CC}">
              <c16:uniqueId val="{00000001-F57E-4FD0-8BE0-C6779884AD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157.21</c:v>
                </c:pt>
                <c:pt idx="4">
                  <c:v>156.32</c:v>
                </c:pt>
              </c:numCache>
            </c:numRef>
          </c:val>
          <c:extLst>
            <c:ext xmlns:c16="http://schemas.microsoft.com/office/drawing/2014/chart" uri="{C3380CC4-5D6E-409C-BE32-E72D297353CC}">
              <c16:uniqueId val="{00000000-0966-4DB7-9AF0-7951BBAC408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165.57</c:v>
                </c:pt>
                <c:pt idx="4">
                  <c:v>160.91</c:v>
                </c:pt>
              </c:numCache>
            </c:numRef>
          </c:val>
          <c:smooth val="0"/>
          <c:extLst>
            <c:ext xmlns:c16="http://schemas.microsoft.com/office/drawing/2014/chart" uri="{C3380CC4-5D6E-409C-BE32-E72D297353CC}">
              <c16:uniqueId val="{00000001-0966-4DB7-9AF0-7951BBAC408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5" zoomScaleNormal="5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長浜市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117892</v>
      </c>
      <c r="AM8" s="51"/>
      <c r="AN8" s="51"/>
      <c r="AO8" s="51"/>
      <c r="AP8" s="51"/>
      <c r="AQ8" s="51"/>
      <c r="AR8" s="51"/>
      <c r="AS8" s="51"/>
      <c r="AT8" s="46">
        <f>データ!T6</f>
        <v>681.02</v>
      </c>
      <c r="AU8" s="46"/>
      <c r="AV8" s="46"/>
      <c r="AW8" s="46"/>
      <c r="AX8" s="46"/>
      <c r="AY8" s="46"/>
      <c r="AZ8" s="46"/>
      <c r="BA8" s="46"/>
      <c r="BB8" s="46">
        <f>データ!U6</f>
        <v>173.11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47.63</v>
      </c>
      <c r="J10" s="46"/>
      <c r="K10" s="46"/>
      <c r="L10" s="46"/>
      <c r="M10" s="46"/>
      <c r="N10" s="46"/>
      <c r="O10" s="46"/>
      <c r="P10" s="46">
        <f>データ!P6</f>
        <v>53.64</v>
      </c>
      <c r="Q10" s="46"/>
      <c r="R10" s="46"/>
      <c r="S10" s="46"/>
      <c r="T10" s="46"/>
      <c r="U10" s="46"/>
      <c r="V10" s="46"/>
      <c r="W10" s="46">
        <f>データ!Q6</f>
        <v>85.21</v>
      </c>
      <c r="X10" s="46"/>
      <c r="Y10" s="46"/>
      <c r="Z10" s="46"/>
      <c r="AA10" s="46"/>
      <c r="AB10" s="46"/>
      <c r="AC10" s="46"/>
      <c r="AD10" s="51">
        <f>データ!R6</f>
        <v>2836</v>
      </c>
      <c r="AE10" s="51"/>
      <c r="AF10" s="51"/>
      <c r="AG10" s="51"/>
      <c r="AH10" s="51"/>
      <c r="AI10" s="51"/>
      <c r="AJ10" s="51"/>
      <c r="AK10" s="2"/>
      <c r="AL10" s="51">
        <f>データ!V6</f>
        <v>62971</v>
      </c>
      <c r="AM10" s="51"/>
      <c r="AN10" s="51"/>
      <c r="AO10" s="51"/>
      <c r="AP10" s="51"/>
      <c r="AQ10" s="51"/>
      <c r="AR10" s="51"/>
      <c r="AS10" s="51"/>
      <c r="AT10" s="46">
        <f>データ!W6</f>
        <v>19.46</v>
      </c>
      <c r="AU10" s="46"/>
      <c r="AV10" s="46"/>
      <c r="AW10" s="46"/>
      <c r="AX10" s="46"/>
      <c r="AY10" s="46"/>
      <c r="AZ10" s="46"/>
      <c r="BA10" s="46"/>
      <c r="BB10" s="46">
        <f>データ!X6</f>
        <v>3235.92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DlPIU13UyCdrtVANOUcdPQz5myiwlXOy/lJ4EnTWo3Gt6qpNvKPSNMydyYv5go8ux87jPWPf2EfvAQwxLr/scw==" saltValue="Ezt/wouuZD6qxw70/4EWe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252034</v>
      </c>
      <c r="D6" s="33">
        <f t="shared" si="3"/>
        <v>46</v>
      </c>
      <c r="E6" s="33">
        <f t="shared" si="3"/>
        <v>17</v>
      </c>
      <c r="F6" s="33">
        <f t="shared" si="3"/>
        <v>1</v>
      </c>
      <c r="G6" s="33">
        <f t="shared" si="3"/>
        <v>0</v>
      </c>
      <c r="H6" s="33" t="str">
        <f t="shared" si="3"/>
        <v>滋賀県　長浜市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47.63</v>
      </c>
      <c r="P6" s="34">
        <f t="shared" si="3"/>
        <v>53.64</v>
      </c>
      <c r="Q6" s="34">
        <f t="shared" si="3"/>
        <v>85.21</v>
      </c>
      <c r="R6" s="34">
        <f t="shared" si="3"/>
        <v>2836</v>
      </c>
      <c r="S6" s="34">
        <f t="shared" si="3"/>
        <v>117892</v>
      </c>
      <c r="T6" s="34">
        <f t="shared" si="3"/>
        <v>681.02</v>
      </c>
      <c r="U6" s="34">
        <f t="shared" si="3"/>
        <v>173.11</v>
      </c>
      <c r="V6" s="34">
        <f t="shared" si="3"/>
        <v>62971</v>
      </c>
      <c r="W6" s="34">
        <f t="shared" si="3"/>
        <v>19.46</v>
      </c>
      <c r="X6" s="34">
        <f t="shared" si="3"/>
        <v>3235.92</v>
      </c>
      <c r="Y6" s="35" t="str">
        <f>IF(Y7="",NA(),Y7)</f>
        <v>-</v>
      </c>
      <c r="Z6" s="35" t="str">
        <f t="shared" ref="Z6:AH6" si="4">IF(Z7="",NA(),Z7)</f>
        <v>-</v>
      </c>
      <c r="AA6" s="35" t="str">
        <f t="shared" si="4"/>
        <v>-</v>
      </c>
      <c r="AB6" s="35">
        <f t="shared" si="4"/>
        <v>109.73</v>
      </c>
      <c r="AC6" s="35">
        <f t="shared" si="4"/>
        <v>109.46</v>
      </c>
      <c r="AD6" s="35" t="str">
        <f t="shared" si="4"/>
        <v>-</v>
      </c>
      <c r="AE6" s="35" t="str">
        <f t="shared" si="4"/>
        <v>-</v>
      </c>
      <c r="AF6" s="35" t="str">
        <f t="shared" si="4"/>
        <v>-</v>
      </c>
      <c r="AG6" s="35">
        <f t="shared" si="4"/>
        <v>108.43</v>
      </c>
      <c r="AH6" s="35">
        <f t="shared" si="4"/>
        <v>107.15</v>
      </c>
      <c r="AI6" s="34" t="str">
        <f>IF(AI7="","",IF(AI7="-","【-】","【"&amp;SUBSTITUTE(TEXT(AI7,"#,##0.00"),"-","△")&amp;"】"))</f>
        <v>【108.07】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12.89</v>
      </c>
      <c r="AS6" s="35">
        <f t="shared" si="5"/>
        <v>15.68</v>
      </c>
      <c r="AT6" s="34" t="str">
        <f>IF(AT7="","",IF(AT7="-","【-】","【"&amp;SUBSTITUTE(TEXT(AT7,"#,##0.00"),"-","△")&amp;"】"))</f>
        <v>【3.09】</v>
      </c>
      <c r="AU6" s="35" t="str">
        <f>IF(AU7="",NA(),AU7)</f>
        <v>-</v>
      </c>
      <c r="AV6" s="35" t="str">
        <f t="shared" ref="AV6:BD6" si="6">IF(AV7="",NA(),AV7)</f>
        <v>-</v>
      </c>
      <c r="AW6" s="35" t="str">
        <f t="shared" si="6"/>
        <v>-</v>
      </c>
      <c r="AX6" s="35">
        <f t="shared" si="6"/>
        <v>48.16</v>
      </c>
      <c r="AY6" s="35">
        <f t="shared" si="6"/>
        <v>32.950000000000003</v>
      </c>
      <c r="AZ6" s="35" t="str">
        <f t="shared" si="6"/>
        <v>-</v>
      </c>
      <c r="BA6" s="35" t="str">
        <f t="shared" si="6"/>
        <v>-</v>
      </c>
      <c r="BB6" s="35" t="str">
        <f t="shared" si="6"/>
        <v>-</v>
      </c>
      <c r="BC6" s="35">
        <f t="shared" si="6"/>
        <v>54.32</v>
      </c>
      <c r="BD6" s="35">
        <f t="shared" si="6"/>
        <v>46.82</v>
      </c>
      <c r="BE6" s="34" t="str">
        <f>IF(BE7="","",IF(BE7="-","【-】","【"&amp;SUBSTITUTE(TEXT(BE7,"#,##0.00"),"-","△")&amp;"】"))</f>
        <v>【69.54】</v>
      </c>
      <c r="BF6" s="35" t="str">
        <f>IF(BF7="",NA(),BF7)</f>
        <v>-</v>
      </c>
      <c r="BG6" s="35" t="str">
        <f t="shared" ref="BG6:BO6" si="7">IF(BG7="",NA(),BG7)</f>
        <v>-</v>
      </c>
      <c r="BH6" s="35" t="str">
        <f t="shared" si="7"/>
        <v>-</v>
      </c>
      <c r="BI6" s="35">
        <f t="shared" si="7"/>
        <v>1013.95</v>
      </c>
      <c r="BJ6" s="35">
        <f t="shared" si="7"/>
        <v>1052.55</v>
      </c>
      <c r="BK6" s="35" t="str">
        <f t="shared" si="7"/>
        <v>-</v>
      </c>
      <c r="BL6" s="35" t="str">
        <f t="shared" si="7"/>
        <v>-</v>
      </c>
      <c r="BM6" s="35" t="str">
        <f t="shared" si="7"/>
        <v>-</v>
      </c>
      <c r="BN6" s="35">
        <f t="shared" si="7"/>
        <v>1000.94</v>
      </c>
      <c r="BO6" s="35">
        <f t="shared" si="7"/>
        <v>1028.05</v>
      </c>
      <c r="BP6" s="34" t="str">
        <f>IF(BP7="","",IF(BP7="-","【-】","【"&amp;SUBSTITUTE(TEXT(BP7,"#,##0.00"),"-","△")&amp;"】"))</f>
        <v>【682.51】</v>
      </c>
      <c r="BQ6" s="35" t="str">
        <f>IF(BQ7="",NA(),BQ7)</f>
        <v>-</v>
      </c>
      <c r="BR6" s="35" t="str">
        <f t="shared" ref="BR6:BZ6" si="8">IF(BR7="",NA(),BR7)</f>
        <v>-</v>
      </c>
      <c r="BS6" s="35" t="str">
        <f t="shared" si="8"/>
        <v>-</v>
      </c>
      <c r="BT6" s="35">
        <f t="shared" si="8"/>
        <v>99.81</v>
      </c>
      <c r="BU6" s="35">
        <f t="shared" si="8"/>
        <v>99.76</v>
      </c>
      <c r="BV6" s="35" t="str">
        <f t="shared" si="8"/>
        <v>-</v>
      </c>
      <c r="BW6" s="35" t="str">
        <f t="shared" si="8"/>
        <v>-</v>
      </c>
      <c r="BX6" s="35" t="str">
        <f t="shared" si="8"/>
        <v>-</v>
      </c>
      <c r="BY6" s="35">
        <f t="shared" si="8"/>
        <v>93.77</v>
      </c>
      <c r="BZ6" s="35">
        <f t="shared" si="8"/>
        <v>94.73</v>
      </c>
      <c r="CA6" s="34" t="str">
        <f>IF(CA7="","",IF(CA7="-","【-】","【"&amp;SUBSTITUTE(TEXT(CA7,"#,##0.00"),"-","△")&amp;"】"))</f>
        <v>【100.34】</v>
      </c>
      <c r="CB6" s="35" t="str">
        <f>IF(CB7="",NA(),CB7)</f>
        <v>-</v>
      </c>
      <c r="CC6" s="35" t="str">
        <f t="shared" ref="CC6:CK6" si="9">IF(CC7="",NA(),CC7)</f>
        <v>-</v>
      </c>
      <c r="CD6" s="35" t="str">
        <f t="shared" si="9"/>
        <v>-</v>
      </c>
      <c r="CE6" s="35">
        <f t="shared" si="9"/>
        <v>157.21</v>
      </c>
      <c r="CF6" s="35">
        <f t="shared" si="9"/>
        <v>156.32</v>
      </c>
      <c r="CG6" s="35" t="str">
        <f t="shared" si="9"/>
        <v>-</v>
      </c>
      <c r="CH6" s="35" t="str">
        <f t="shared" si="9"/>
        <v>-</v>
      </c>
      <c r="CI6" s="35" t="str">
        <f t="shared" si="9"/>
        <v>-</v>
      </c>
      <c r="CJ6" s="35">
        <f t="shared" si="9"/>
        <v>165.57</v>
      </c>
      <c r="CK6" s="35">
        <f t="shared" si="9"/>
        <v>160.91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59.19</v>
      </c>
      <c r="CV6" s="35">
        <f t="shared" si="10"/>
        <v>61.4</v>
      </c>
      <c r="CW6" s="34" t="str">
        <f>IF(CW7="","",IF(CW7="-","【-】","【"&amp;SUBSTITUTE(TEXT(CW7,"#,##0.00"),"-","△")&amp;"】"))</f>
        <v>【59.64】</v>
      </c>
      <c r="CX6" s="35" t="str">
        <f>IF(CX7="",NA(),CX7)</f>
        <v>-</v>
      </c>
      <c r="CY6" s="35" t="str">
        <f t="shared" ref="CY6:DG6" si="11">IF(CY7="",NA(),CY7)</f>
        <v>-</v>
      </c>
      <c r="CZ6" s="35" t="str">
        <f t="shared" si="11"/>
        <v>-</v>
      </c>
      <c r="DA6" s="35">
        <f t="shared" si="11"/>
        <v>95.28</v>
      </c>
      <c r="DB6" s="35">
        <f t="shared" si="11"/>
        <v>95.52</v>
      </c>
      <c r="DC6" s="35" t="str">
        <f t="shared" si="11"/>
        <v>-</v>
      </c>
      <c r="DD6" s="35" t="str">
        <f t="shared" si="11"/>
        <v>-</v>
      </c>
      <c r="DE6" s="35" t="str">
        <f t="shared" si="11"/>
        <v>-</v>
      </c>
      <c r="DF6" s="35">
        <f t="shared" si="11"/>
        <v>86.66</v>
      </c>
      <c r="DG6" s="35">
        <f t="shared" si="11"/>
        <v>86.28</v>
      </c>
      <c r="DH6" s="34" t="str">
        <f>IF(DH7="","",IF(DH7="-","【-】","【"&amp;SUBSTITUTE(TEXT(DH7,"#,##0.00"),"-","△")&amp;"】"))</f>
        <v>【95.35】</v>
      </c>
      <c r="DI6" s="35" t="str">
        <f>IF(DI7="",NA(),DI7)</f>
        <v>-</v>
      </c>
      <c r="DJ6" s="35" t="str">
        <f t="shared" ref="DJ6:DR6" si="12">IF(DJ7="",NA(),DJ7)</f>
        <v>-</v>
      </c>
      <c r="DK6" s="35" t="str">
        <f t="shared" si="12"/>
        <v>-</v>
      </c>
      <c r="DL6" s="35">
        <f t="shared" si="12"/>
        <v>35.65</v>
      </c>
      <c r="DM6" s="35">
        <f t="shared" si="12"/>
        <v>37.06</v>
      </c>
      <c r="DN6" s="35" t="str">
        <f t="shared" si="12"/>
        <v>-</v>
      </c>
      <c r="DO6" s="35" t="str">
        <f t="shared" si="12"/>
        <v>-</v>
      </c>
      <c r="DP6" s="35" t="str">
        <f t="shared" si="12"/>
        <v>-</v>
      </c>
      <c r="DQ6" s="35">
        <f t="shared" si="12"/>
        <v>17.350000000000001</v>
      </c>
      <c r="DR6" s="35">
        <f t="shared" si="12"/>
        <v>17.239999999999998</v>
      </c>
      <c r="DS6" s="34" t="str">
        <f>IF(DS7="","",IF(DS7="-","【-】","【"&amp;SUBSTITUTE(TEXT(DS7,"#,##0.00"),"-","△")&amp;"】"))</f>
        <v>【38.57】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0.11</v>
      </c>
      <c r="ED6" s="34" t="str">
        <f>IF(ED7="","",IF(ED7="-","【-】","【"&amp;SUBSTITUTE(TEXT(ED7,"#,##0.00"),"-","△")&amp;"】"))</f>
        <v>【5.90】</v>
      </c>
      <c r="EE6" s="35" t="str">
        <f>IF(EE7="",NA(),EE7)</f>
        <v>-</v>
      </c>
      <c r="EF6" s="35" t="str">
        <f t="shared" ref="EF6:EN6" si="14">IF(EF7="",NA(),EF7)</f>
        <v>-</v>
      </c>
      <c r="EG6" s="35" t="str">
        <f t="shared" si="14"/>
        <v>-</v>
      </c>
      <c r="EH6" s="35">
        <f t="shared" si="14"/>
        <v>0.09</v>
      </c>
      <c r="EI6" s="35">
        <f t="shared" si="14"/>
        <v>0.18</v>
      </c>
      <c r="EJ6" s="35" t="str">
        <f t="shared" si="14"/>
        <v>-</v>
      </c>
      <c r="EK6" s="35" t="str">
        <f t="shared" si="14"/>
        <v>-</v>
      </c>
      <c r="EL6" s="35" t="str">
        <f t="shared" si="14"/>
        <v>-</v>
      </c>
      <c r="EM6" s="35">
        <f t="shared" si="14"/>
        <v>0.09</v>
      </c>
      <c r="EN6" s="35">
        <f t="shared" si="14"/>
        <v>0.12</v>
      </c>
      <c r="EO6" s="34" t="str">
        <f>IF(EO7="","",IF(EO7="-","【-】","【"&amp;SUBSTITUTE(TEXT(EO7,"#,##0.00"),"-","△")&amp;"】"))</f>
        <v>【0.22】</v>
      </c>
    </row>
    <row r="7" spans="1:148" s="36" customFormat="1" x14ac:dyDescent="0.15">
      <c r="A7" s="28"/>
      <c r="B7" s="37">
        <v>2019</v>
      </c>
      <c r="C7" s="37">
        <v>252034</v>
      </c>
      <c r="D7" s="37">
        <v>46</v>
      </c>
      <c r="E7" s="37">
        <v>17</v>
      </c>
      <c r="F7" s="37">
        <v>1</v>
      </c>
      <c r="G7" s="37">
        <v>0</v>
      </c>
      <c r="H7" s="37" t="s">
        <v>95</v>
      </c>
      <c r="I7" s="37" t="s">
        <v>96</v>
      </c>
      <c r="J7" s="37" t="s">
        <v>97</v>
      </c>
      <c r="K7" s="37" t="s">
        <v>98</v>
      </c>
      <c r="L7" s="37" t="s">
        <v>99</v>
      </c>
      <c r="M7" s="37" t="s">
        <v>100</v>
      </c>
      <c r="N7" s="38" t="s">
        <v>101</v>
      </c>
      <c r="O7" s="38">
        <v>47.63</v>
      </c>
      <c r="P7" s="38">
        <v>53.64</v>
      </c>
      <c r="Q7" s="38">
        <v>85.21</v>
      </c>
      <c r="R7" s="38">
        <v>2836</v>
      </c>
      <c r="S7" s="38">
        <v>117892</v>
      </c>
      <c r="T7" s="38">
        <v>681.02</v>
      </c>
      <c r="U7" s="38">
        <v>173.11</v>
      </c>
      <c r="V7" s="38">
        <v>62971</v>
      </c>
      <c r="W7" s="38">
        <v>19.46</v>
      </c>
      <c r="X7" s="38">
        <v>3235.92</v>
      </c>
      <c r="Y7" s="38" t="s">
        <v>101</v>
      </c>
      <c r="Z7" s="38" t="s">
        <v>101</v>
      </c>
      <c r="AA7" s="38" t="s">
        <v>101</v>
      </c>
      <c r="AB7" s="38">
        <v>109.73</v>
      </c>
      <c r="AC7" s="38">
        <v>109.46</v>
      </c>
      <c r="AD7" s="38" t="s">
        <v>101</v>
      </c>
      <c r="AE7" s="38" t="s">
        <v>101</v>
      </c>
      <c r="AF7" s="38" t="s">
        <v>101</v>
      </c>
      <c r="AG7" s="38">
        <v>108.43</v>
      </c>
      <c r="AH7" s="38">
        <v>107.15</v>
      </c>
      <c r="AI7" s="38">
        <v>108.07</v>
      </c>
      <c r="AJ7" s="38" t="s">
        <v>101</v>
      </c>
      <c r="AK7" s="38" t="s">
        <v>101</v>
      </c>
      <c r="AL7" s="38" t="s">
        <v>101</v>
      </c>
      <c r="AM7" s="38">
        <v>0</v>
      </c>
      <c r="AN7" s="38">
        <v>0</v>
      </c>
      <c r="AO7" s="38" t="s">
        <v>101</v>
      </c>
      <c r="AP7" s="38" t="s">
        <v>101</v>
      </c>
      <c r="AQ7" s="38" t="s">
        <v>101</v>
      </c>
      <c r="AR7" s="38">
        <v>12.89</v>
      </c>
      <c r="AS7" s="38">
        <v>15.68</v>
      </c>
      <c r="AT7" s="38">
        <v>3.09</v>
      </c>
      <c r="AU7" s="38" t="s">
        <v>101</v>
      </c>
      <c r="AV7" s="38" t="s">
        <v>101</v>
      </c>
      <c r="AW7" s="38" t="s">
        <v>101</v>
      </c>
      <c r="AX7" s="38">
        <v>48.16</v>
      </c>
      <c r="AY7" s="38">
        <v>32.950000000000003</v>
      </c>
      <c r="AZ7" s="38" t="s">
        <v>101</v>
      </c>
      <c r="BA7" s="38" t="s">
        <v>101</v>
      </c>
      <c r="BB7" s="38" t="s">
        <v>101</v>
      </c>
      <c r="BC7" s="38">
        <v>54.32</v>
      </c>
      <c r="BD7" s="38">
        <v>46.82</v>
      </c>
      <c r="BE7" s="38">
        <v>69.540000000000006</v>
      </c>
      <c r="BF7" s="38" t="s">
        <v>101</v>
      </c>
      <c r="BG7" s="38" t="s">
        <v>101</v>
      </c>
      <c r="BH7" s="38" t="s">
        <v>101</v>
      </c>
      <c r="BI7" s="38">
        <v>1013.95</v>
      </c>
      <c r="BJ7" s="38">
        <v>1052.55</v>
      </c>
      <c r="BK7" s="38" t="s">
        <v>101</v>
      </c>
      <c r="BL7" s="38" t="s">
        <v>101</v>
      </c>
      <c r="BM7" s="38" t="s">
        <v>101</v>
      </c>
      <c r="BN7" s="38">
        <v>1000.94</v>
      </c>
      <c r="BO7" s="38">
        <v>1028.05</v>
      </c>
      <c r="BP7" s="38">
        <v>682.51</v>
      </c>
      <c r="BQ7" s="38" t="s">
        <v>101</v>
      </c>
      <c r="BR7" s="38" t="s">
        <v>101</v>
      </c>
      <c r="BS7" s="38" t="s">
        <v>101</v>
      </c>
      <c r="BT7" s="38">
        <v>99.81</v>
      </c>
      <c r="BU7" s="38">
        <v>99.76</v>
      </c>
      <c r="BV7" s="38" t="s">
        <v>101</v>
      </c>
      <c r="BW7" s="38" t="s">
        <v>101</v>
      </c>
      <c r="BX7" s="38" t="s">
        <v>101</v>
      </c>
      <c r="BY7" s="38">
        <v>93.77</v>
      </c>
      <c r="BZ7" s="38">
        <v>94.73</v>
      </c>
      <c r="CA7" s="38">
        <v>100.34</v>
      </c>
      <c r="CB7" s="38" t="s">
        <v>101</v>
      </c>
      <c r="CC7" s="38" t="s">
        <v>101</v>
      </c>
      <c r="CD7" s="38" t="s">
        <v>101</v>
      </c>
      <c r="CE7" s="38">
        <v>157.21</v>
      </c>
      <c r="CF7" s="38">
        <v>156.32</v>
      </c>
      <c r="CG7" s="38" t="s">
        <v>101</v>
      </c>
      <c r="CH7" s="38" t="s">
        <v>101</v>
      </c>
      <c r="CI7" s="38" t="s">
        <v>101</v>
      </c>
      <c r="CJ7" s="38">
        <v>165.57</v>
      </c>
      <c r="CK7" s="38">
        <v>160.91</v>
      </c>
      <c r="CL7" s="38">
        <v>136.15</v>
      </c>
      <c r="CM7" s="38" t="s">
        <v>101</v>
      </c>
      <c r="CN7" s="38" t="s">
        <v>101</v>
      </c>
      <c r="CO7" s="38" t="s">
        <v>101</v>
      </c>
      <c r="CP7" s="38" t="s">
        <v>101</v>
      </c>
      <c r="CQ7" s="38" t="s">
        <v>101</v>
      </c>
      <c r="CR7" s="38" t="s">
        <v>101</v>
      </c>
      <c r="CS7" s="38" t="s">
        <v>101</v>
      </c>
      <c r="CT7" s="38" t="s">
        <v>101</v>
      </c>
      <c r="CU7" s="38">
        <v>59.19</v>
      </c>
      <c r="CV7" s="38">
        <v>61.4</v>
      </c>
      <c r="CW7" s="38">
        <v>59.64</v>
      </c>
      <c r="CX7" s="38" t="s">
        <v>101</v>
      </c>
      <c r="CY7" s="38" t="s">
        <v>101</v>
      </c>
      <c r="CZ7" s="38" t="s">
        <v>101</v>
      </c>
      <c r="DA7" s="38">
        <v>95.28</v>
      </c>
      <c r="DB7" s="38">
        <v>95.52</v>
      </c>
      <c r="DC7" s="38" t="s">
        <v>101</v>
      </c>
      <c r="DD7" s="38" t="s">
        <v>101</v>
      </c>
      <c r="DE7" s="38" t="s">
        <v>101</v>
      </c>
      <c r="DF7" s="38">
        <v>86.66</v>
      </c>
      <c r="DG7" s="38">
        <v>86.28</v>
      </c>
      <c r="DH7" s="38">
        <v>95.35</v>
      </c>
      <c r="DI7" s="38" t="s">
        <v>101</v>
      </c>
      <c r="DJ7" s="38" t="s">
        <v>101</v>
      </c>
      <c r="DK7" s="38" t="s">
        <v>101</v>
      </c>
      <c r="DL7" s="38">
        <v>35.65</v>
      </c>
      <c r="DM7" s="38">
        <v>37.06</v>
      </c>
      <c r="DN7" s="38" t="s">
        <v>101</v>
      </c>
      <c r="DO7" s="38" t="s">
        <v>101</v>
      </c>
      <c r="DP7" s="38" t="s">
        <v>101</v>
      </c>
      <c r="DQ7" s="38">
        <v>17.350000000000001</v>
      </c>
      <c r="DR7" s="38">
        <v>17.239999999999998</v>
      </c>
      <c r="DS7" s="38">
        <v>38.57</v>
      </c>
      <c r="DT7" s="38" t="s">
        <v>101</v>
      </c>
      <c r="DU7" s="38" t="s">
        <v>101</v>
      </c>
      <c r="DV7" s="38" t="s">
        <v>101</v>
      </c>
      <c r="DW7" s="38">
        <v>0</v>
      </c>
      <c r="DX7" s="38">
        <v>0</v>
      </c>
      <c r="DY7" s="38" t="s">
        <v>101</v>
      </c>
      <c r="DZ7" s="38" t="s">
        <v>101</v>
      </c>
      <c r="EA7" s="38" t="s">
        <v>101</v>
      </c>
      <c r="EB7" s="38">
        <v>0.01</v>
      </c>
      <c r="EC7" s="38">
        <v>0.11</v>
      </c>
      <c r="ED7" s="38">
        <v>5.9</v>
      </c>
      <c r="EE7" s="38" t="s">
        <v>101</v>
      </c>
      <c r="EF7" s="38" t="s">
        <v>101</v>
      </c>
      <c r="EG7" s="38" t="s">
        <v>101</v>
      </c>
      <c r="EH7" s="38">
        <v>0.09</v>
      </c>
      <c r="EI7" s="38">
        <v>0.18</v>
      </c>
      <c r="EJ7" s="38" t="s">
        <v>101</v>
      </c>
      <c r="EK7" s="38" t="s">
        <v>101</v>
      </c>
      <c r="EL7" s="38" t="s">
        <v>101</v>
      </c>
      <c r="EM7" s="38">
        <v>0.09</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篤</cp:lastModifiedBy>
  <cp:lastPrinted>2021-01-14T07:28:59Z</cp:lastPrinted>
  <dcterms:created xsi:type="dcterms:W3CDTF">2020-12-04T02:27:56Z</dcterms:created>
  <dcterms:modified xsi:type="dcterms:W3CDTF">2021-02-24T05:18:47Z</dcterms:modified>
  <cp:category/>
</cp:coreProperties>
</file>