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8"/>
  <workbookPr/>
  <mc:AlternateContent xmlns:mc="http://schemas.openxmlformats.org/markup-compatibility/2006">
    <mc:Choice Requires="x15">
      <x15ac:absPath xmlns:x15ac="http://schemas.microsoft.com/office/spreadsheetml/2010/11/ac" url="\\2n01sv05\部署用フォルダ\総務部\総務部 財政課\財政係\04 決算関係\決算統計\令和２年度決算\02 公営企業決算統計\追加調査\R4.1.6_【ご確認ください（1_28(金)〆）】公営企業に係る経営比較分析表（令和２年度決算）の分析等について\03 県回答\03 長浜市\"/>
    </mc:Choice>
  </mc:AlternateContent>
  <xr:revisionPtr revIDLastSave="0" documentId="13_ncr:1_{588A8F7E-374B-4DCD-BB06-F37C3A03A122}" xr6:coauthVersionLast="36" xr6:coauthVersionMax="36" xr10:uidLastSave="{00000000-0000-0000-0000-000000000000}"/>
  <workbookProtection workbookAlgorithmName="SHA-512" workbookHashValue="/UlYEZd4mTEdaGDWN9E8g9cTIDHL+T0uxX+acZFidTVOMxNx4+CbIjjz7fkjeXl9u7xEPqmPXzLfoqBYI469vQ==" workbookSaltValue="ucv210x0lxLbODhVIJQFUA==" workbookSpinCount="100000" lockStructure="1"/>
  <bookViews>
    <workbookView xWindow="0" yWindow="0" windowWidth="28800" windowHeight="121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E86" i="4"/>
  <c r="AT10" i="4"/>
  <c r="AL10" i="4"/>
  <c r="AD10" i="4"/>
  <c r="I10" i="4"/>
  <c r="B10" i="4"/>
  <c r="AL8" i="4"/>
  <c r="P8" i="4"/>
  <c r="I8" i="4"/>
</calcChain>
</file>

<file path=xl/sharedStrings.xml><?xml version="1.0" encoding="utf-8"?>
<sst xmlns="http://schemas.openxmlformats.org/spreadsheetml/2006/main" count="236" uniqueCount="123">
  <si>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</si>
  <si>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</si>
  <si>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</si>
  <si>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</si>
  <si>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</si>
  <si>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</si>
  <si>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</si>
  <si>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</si>
  <si>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</si>
  <si>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</si>
  <si>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</si>
  <si>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</si>
  <si>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</si>
  <si>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</si>
  <si>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</si>
  <si>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</si>
  <si>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</si>
  <si>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</si>
  <si>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</si>
  <si>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</si>
  <si>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</si>
  <si>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</si>
  <si>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</si>
  <si>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</si>
  <si>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</si>
  <si>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</si>
  <si>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</si>
  <si>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</si>
  <si>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</si>
  <si>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</si>
  <si>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</si>
  <si>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</si>
  <si>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</si>
  <si>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</si>
  <si>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</si>
  <si>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</si>
  <si>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</si>
  <si>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</si>
  <si>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</si>
  <si>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</si>
  <si>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</si>
  <si>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</si>
  <si>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</si>
  <si>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</si>
  <si>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</si>
  <si>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</si>
  <si>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</si>
  <si>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</si>
  <si>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</si>
  <si>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</si>
  <si>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</si>
  <si>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</si>
  <si>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</si>
  <si>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</si>
  <si>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</si>
  <si>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</si>
  <si>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</si>
  <si>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</si>
  <si>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</si>
  <si>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</si>
  <si>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</si>
  <si>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</si>
  <si>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</si>
  <si>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</si>
  <si>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</si>
  <si>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</si>
  <si>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</si>
  <si>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</si>
  <si>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</si>
  <si>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</si>
  <si>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</si>
  <si>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</si>
  <si>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</si>
  <si>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</si>
  <si>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</si>
  <si>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</si>
  <si>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</si>
  <si>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</si>
  <si>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</si>
  <si>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</si>
  <si>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</si>
  <si>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</si>
  <si>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</si>
  <si>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</si>
  <si>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</si>
  <si>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</si>
  <si>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</si>
  <si>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</si>
  <si>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</si>
  <si>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</si>
  <si>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</si>
  <si>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</si>
  <si>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</si>
  <si>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</si>
  <si>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</si>
  <si>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</si>
  <si>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</si>
  <si>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</si>
  <si>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</si>
  <si>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長浜市</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</si>
  <si>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</si>
  <si>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</si>
  <si>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</si>
  <si>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</si>
  <si>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</si>
  <si>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</si>
  <si>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</si>
  <si>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</si>
  <si>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</si>
  <si>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</si>
  <si>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</si>
  <si>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</si>
  <si>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</si>
  <si>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</si>
  <si>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</si>
  <si>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</si>
  <si>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</si>
  <si>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</si>
  <si>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"R"dd</t>
    <phoneticPr fontId="4"/>
  </si>
  <si>
    <t>←書式設定</t>
    <rPh sb="1" eb="3">
      <t>ショシキ</t>
    </rPh>
    <rPh sb="3" eb="5">
      <t>セッテイ</t>
    </rPh>
    <phoneticPr fontId="4"/>
  </si>
  <si>
    <t>　収益的収支比率については、企業債償還が経営の硬直化の要因となっており、その償還財源として資本費平準化債及び一般会計繰入金等の使用料収入以外の収入に依存している状況が顕著である。しかし、企業債償還残高は減少傾向にあるため、料金収入の増加が見込めない状況ではあるが、改善傾向となっている。
　企業債残高対事業規模比率については、現在、流域下水道への接続事業を進めており、処理場施設の更新等を見送っていることから、企業債残高が減少傾向にあり、今後は企業債残高対事業規模比率の改善が予想される。
　経費回収率については、公共下水道事業への接続効果により、維持管理費が減少傾向にあるが、人口減少及び公共下水道への接続による使用料収入の減少があるため、６割程度の回収率で停滞している。
　汚水処理原価については、公共下水道への接続効果により、有収水量の減少より汚水処理費の減少が大きいため減少傾向となっている、今後も公共下水道への接続事業により施設の統廃合を進めることで、汚水処理費の抑制に努める。
　施設利用率については、過疎化や少子高齢化の影響によって処理人口の減少が進んでいることから、今後も低い水準となることが予想される。
　水洗化率については、類似団体に比べ、高い水準にあるが、高齢世帯などに普及の余地がある。</t>
    <rPh sb="351" eb="356">
      <t>コウキョウゲスイドウ</t>
    </rPh>
    <rPh sb="358" eb="360">
      <t>セツゾク</t>
    </rPh>
    <rPh sb="360" eb="362">
      <t>コウカ</t>
    </rPh>
    <rPh sb="366" eb="368">
      <t>ユウシュウ</t>
    </rPh>
    <rPh sb="368" eb="370">
      <t>スイリョウ</t>
    </rPh>
    <rPh sb="371" eb="373">
      <t>ゲンショウ</t>
    </rPh>
    <rPh sb="384" eb="385">
      <t>オオ</t>
    </rPh>
    <rPh sb="389" eb="391">
      <t>ゲンショウ</t>
    </rPh>
    <rPh sb="400" eb="402">
      <t>コンゴ</t>
    </rPh>
    <rPh sb="494" eb="495">
      <t>ヒク</t>
    </rPh>
    <rPh sb="496" eb="498">
      <t>スイジュン</t>
    </rPh>
    <phoneticPr fontId="4"/>
  </si>
  <si>
    <t>　現在、市内において一番早く整備された地区で供用開始から30年以上経過していることから、処理施設の電気・機械設備の老朽化が進行し、修繕費等の維持管理経費の高騰が予想される。
　こうしたことから、維持管理経費等のコスト削減を図るため、公共下水道の事業計画区域内で供用後30年を経過した施設から、順次流域下水道への接続を進めている。接続までの期間は、施設更新等の老朽化対策は行わず、維持管理費用を必要最低限に抑えている。　　
　また、接続事業計画区域外の地域については、下水道事業審議会の答申を踏まえ、次期下水道ビジョン作成時に対策案を作成する。</t>
    <rPh sb="80" eb="82">
      <t>ヨソウ</t>
    </rPh>
    <rPh sb="215" eb="217">
      <t>セツゾク</t>
    </rPh>
    <rPh sb="225" eb="227">
      <t>チイキ</t>
    </rPh>
    <rPh sb="233" eb="236">
      <t>ゲスイドウ</t>
    </rPh>
    <rPh sb="236" eb="238">
      <t>ジギョウ</t>
    </rPh>
    <rPh sb="238" eb="241">
      <t>シンギカイ</t>
    </rPh>
    <rPh sb="242" eb="244">
      <t>トウシン</t>
    </rPh>
    <rPh sb="245" eb="246">
      <t>フ</t>
    </rPh>
    <rPh sb="249" eb="251">
      <t>ジキ</t>
    </rPh>
    <rPh sb="251" eb="254">
      <t>ゲスイドウ</t>
    </rPh>
    <rPh sb="258" eb="260">
      <t>サクセイ</t>
    </rPh>
    <rPh sb="260" eb="261">
      <t>ジ</t>
    </rPh>
    <rPh sb="262" eb="264">
      <t>タイサク</t>
    </rPh>
    <rPh sb="264" eb="265">
      <t>アン</t>
    </rPh>
    <rPh sb="266" eb="268">
      <t>サクセイ</t>
    </rPh>
    <phoneticPr fontId="4"/>
  </si>
  <si>
    <t>　経営状況は、人口減少に伴い新たな収入が見込めない状況となっているが、処理施設の老朽化により維持管理経費の高騰が予想され、更なる経営改善に向けた取組が必要である。
　こうした中、平成26年度末策定の「長浜市下水道ビジョン」において、市内57地区に設置する処理施設のうちの31地区を、令和10年度までに流域下水道へ接続する計画を定め、経営改善の対策として推進しており、維持管理費の削減を図れてきている。
　なお、下水道計画区域外地区の公共下水道への接続や施設の統廃合についても、次期下水道ビジョンにて検討を予定している。</t>
    <rPh sb="56" eb="58">
      <t>ヨソウ</t>
    </rPh>
    <rPh sb="141" eb="143">
      <t>レイワ</t>
    </rPh>
    <rPh sb="183" eb="185">
      <t>イジ</t>
    </rPh>
    <rPh sb="185" eb="188">
      <t>カンリヒ</t>
    </rPh>
    <rPh sb="189" eb="191">
      <t>サクゲン</t>
    </rPh>
    <rPh sb="192" eb="193">
      <t>ハカ</t>
    </rPh>
    <rPh sb="238" eb="240">
      <t>ジキ</t>
    </rPh>
    <rPh sb="240" eb="243">
      <t>ゲスイドウ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</si>
</sst>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2E0-4232-912E-02FFADB41F43}"/>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0.44</c:v>
                </c:pt>
                <c:pt idx="2">
                  <c:v>0.04</c:v>
                </c:pt>
                <c:pt idx="3">
                  <c:v>0.02</c:v>
                </c:pt>
                <c:pt idx="4">
                  <c:v>0.02</c:v>
                </c:pt>
              </c:numCache>
            </c:numRef>
          </c:val>
          <c:smooth val="0"/>
          <c:extLst>
            <c:ext xmlns:c16="http://schemas.microsoft.com/office/drawing/2014/chart" uri="{C3380CC4-5D6E-409C-BE32-E72D297353CC}">
              <c16:uniqueId val="{00000001-62E0-4232-912E-02FFADB41F43}"/>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61.9</c:v>
                </c:pt>
                <c:pt idx="1">
                  <c:v>61.97</c:v>
                </c:pt>
                <c:pt idx="2">
                  <c:v>60.85</c:v>
                </c:pt>
                <c:pt idx="3">
                  <c:v>57.63</c:v>
                </c:pt>
                <c:pt idx="4">
                  <c:v>58.94</c:v>
                </c:pt>
              </c:numCache>
            </c:numRef>
          </c:val>
          <c:extLst>
            <c:ext xmlns:c16="http://schemas.microsoft.com/office/drawing/2014/chart" uri="{C3380CC4-5D6E-409C-BE32-E72D297353CC}">
              <c16:uniqueId val="{00000000-FE9B-4A60-9393-F40544CDD610}"/>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c:v>
                </c:pt>
                <c:pt idx="1">
                  <c:v>56.01</c:v>
                </c:pt>
                <c:pt idx="2">
                  <c:v>56.72</c:v>
                </c:pt>
                <c:pt idx="3">
                  <c:v>54.06</c:v>
                </c:pt>
                <c:pt idx="4">
                  <c:v>55.26</c:v>
                </c:pt>
              </c:numCache>
            </c:numRef>
          </c:val>
          <c:smooth val="0"/>
          <c:extLst>
            <c:ext xmlns:c16="http://schemas.microsoft.com/office/drawing/2014/chart" uri="{C3380CC4-5D6E-409C-BE32-E72D297353CC}">
              <c16:uniqueId val="{00000001-FE9B-4A60-9393-F40544CDD610}"/>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96.58</c:v>
                </c:pt>
                <c:pt idx="1">
                  <c:v>96.59</c:v>
                </c:pt>
                <c:pt idx="2">
                  <c:v>96.53</c:v>
                </c:pt>
                <c:pt idx="3">
                  <c:v>96.49</c:v>
                </c:pt>
                <c:pt idx="4">
                  <c:v>96.45</c:v>
                </c:pt>
              </c:numCache>
            </c:numRef>
          </c:val>
          <c:extLst>
            <c:ext xmlns:c16="http://schemas.microsoft.com/office/drawing/2014/chart" uri="{C3380CC4-5D6E-409C-BE32-E72D297353CC}">
              <c16:uniqueId val="{00000000-12FE-4B5D-98B9-BB00CC8F7FCC}"/>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89.51</c:v>
                </c:pt>
                <c:pt idx="1">
                  <c:v>89.77</c:v>
                </c:pt>
                <c:pt idx="2">
                  <c:v>90.04</c:v>
                </c:pt>
                <c:pt idx="3">
                  <c:v>90.11</c:v>
                </c:pt>
                <c:pt idx="4">
                  <c:v>90.52</c:v>
                </c:pt>
              </c:numCache>
            </c:numRef>
          </c:val>
          <c:smooth val="0"/>
          <c:extLst>
            <c:ext xmlns:c16="http://schemas.microsoft.com/office/drawing/2014/chart" uri="{C3380CC4-5D6E-409C-BE32-E72D297353CC}">
              <c16:uniqueId val="{00000001-12FE-4B5D-98B9-BB00CC8F7FCC}"/>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80.66</c:v>
                </c:pt>
                <c:pt idx="1">
                  <c:v>82.56</c:v>
                </c:pt>
                <c:pt idx="2">
                  <c:v>85.5</c:v>
                </c:pt>
                <c:pt idx="3">
                  <c:v>85.73</c:v>
                </c:pt>
                <c:pt idx="4">
                  <c:v>87.47</c:v>
                </c:pt>
              </c:numCache>
            </c:numRef>
          </c:val>
          <c:extLst>
            <c:ext xmlns:c16="http://schemas.microsoft.com/office/drawing/2014/chart" uri="{C3380CC4-5D6E-409C-BE32-E72D297353CC}">
              <c16:uniqueId val="{00000000-AA20-47EE-93A0-9045C96A96AD}"/>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A20-47EE-93A0-9045C96A96AD}"/>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19F-4B38-BFBF-B6A2CFCCDE13}"/>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19F-4B38-BFBF-B6A2CFCCDE13}"/>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FA7-491C-9DEB-7E4556DB0644}"/>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FA7-491C-9DEB-7E4556DB0644}"/>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D80-425A-8A2E-95C35BAE568A}"/>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D80-425A-8A2E-95C35BAE568A}"/>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CA5-4838-87D8-26BF43C70AD6}"/>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CA5-4838-87D8-26BF43C70AD6}"/>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287.13</c:v>
                </c:pt>
                <c:pt idx="1">
                  <c:v>719.46</c:v>
                </c:pt>
                <c:pt idx="2">
                  <c:v>511.44</c:v>
                </c:pt>
                <c:pt idx="3">
                  <c:v>469.63</c:v>
                </c:pt>
                <c:pt idx="4">
                  <c:v>378.82</c:v>
                </c:pt>
              </c:numCache>
            </c:numRef>
          </c:val>
          <c:extLst>
            <c:ext xmlns:c16="http://schemas.microsoft.com/office/drawing/2014/chart" uri="{C3380CC4-5D6E-409C-BE32-E72D297353CC}">
              <c16:uniqueId val="{00000000-81E6-49DC-9DD3-C369A21BEBEE}"/>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685.34</c:v>
                </c:pt>
                <c:pt idx="1">
                  <c:v>684.74</c:v>
                </c:pt>
                <c:pt idx="2">
                  <c:v>654.91999999999996</c:v>
                </c:pt>
                <c:pt idx="3">
                  <c:v>654.71</c:v>
                </c:pt>
                <c:pt idx="4">
                  <c:v>783.8</c:v>
                </c:pt>
              </c:numCache>
            </c:numRef>
          </c:val>
          <c:smooth val="0"/>
          <c:extLst>
            <c:ext xmlns:c16="http://schemas.microsoft.com/office/drawing/2014/chart" uri="{C3380CC4-5D6E-409C-BE32-E72D297353CC}">
              <c16:uniqueId val="{00000001-81E6-49DC-9DD3-C369A21BEBEE}"/>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66.98</c:v>
                </c:pt>
                <c:pt idx="1">
                  <c:v>60.33</c:v>
                </c:pt>
                <c:pt idx="2">
                  <c:v>61.86</c:v>
                </c:pt>
                <c:pt idx="3">
                  <c:v>60.16</c:v>
                </c:pt>
                <c:pt idx="4">
                  <c:v>61.29</c:v>
                </c:pt>
              </c:numCache>
            </c:numRef>
          </c:val>
          <c:extLst>
            <c:ext xmlns:c16="http://schemas.microsoft.com/office/drawing/2014/chart" uri="{C3380CC4-5D6E-409C-BE32-E72D297353CC}">
              <c16:uniqueId val="{00000000-D67C-4F39-A7A4-DD88658B352D}"/>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59.83</c:v>
                </c:pt>
                <c:pt idx="1">
                  <c:v>65.33</c:v>
                </c:pt>
                <c:pt idx="2">
                  <c:v>65.39</c:v>
                </c:pt>
                <c:pt idx="3">
                  <c:v>65.37</c:v>
                </c:pt>
                <c:pt idx="4">
                  <c:v>68.11</c:v>
                </c:pt>
              </c:numCache>
            </c:numRef>
          </c:val>
          <c:smooth val="0"/>
          <c:extLst>
            <c:ext xmlns:c16="http://schemas.microsoft.com/office/drawing/2014/chart" uri="{C3380CC4-5D6E-409C-BE32-E72D297353CC}">
              <c16:uniqueId val="{00000001-D67C-4F39-A7A4-DD88658B352D}"/>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220.6</c:v>
                </c:pt>
                <c:pt idx="1">
                  <c:v>242.43</c:v>
                </c:pt>
                <c:pt idx="2">
                  <c:v>246.96</c:v>
                </c:pt>
                <c:pt idx="3">
                  <c:v>250.34</c:v>
                </c:pt>
                <c:pt idx="4">
                  <c:v>246.36</c:v>
                </c:pt>
              </c:numCache>
            </c:numRef>
          </c:val>
          <c:extLst>
            <c:ext xmlns:c16="http://schemas.microsoft.com/office/drawing/2014/chart" uri="{C3380CC4-5D6E-409C-BE32-E72D297353CC}">
              <c16:uniqueId val="{00000000-548E-43F8-921F-7E62E052F1FF}"/>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246.66</c:v>
                </c:pt>
                <c:pt idx="1">
                  <c:v>227.43</c:v>
                </c:pt>
                <c:pt idx="2">
                  <c:v>230.88</c:v>
                </c:pt>
                <c:pt idx="3">
                  <c:v>228.99</c:v>
                </c:pt>
                <c:pt idx="4">
                  <c:v>222.41</c:v>
                </c:pt>
              </c:numCache>
            </c:numRef>
          </c:val>
          <c:smooth val="0"/>
          <c:extLst>
            <c:ext xmlns:c16="http://schemas.microsoft.com/office/drawing/2014/chart" uri="{C3380CC4-5D6E-409C-BE32-E72D297353CC}">
              <c16:uniqueId val="{00000001-548E-43F8-921F-7E62E052F1FF}"/>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V37" zoomScale="80" zoomScaleNormal="80" workbookViewId="0">
      <selection activeCell="BT95" sqref="BT9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滋賀県　長浜市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F1</v>
      </c>
      <c r="X8" s="49"/>
      <c r="Y8" s="49"/>
      <c r="Z8" s="49"/>
      <c r="AA8" s="49"/>
      <c r="AB8" s="49"/>
      <c r="AC8" s="49"/>
      <c r="AD8" s="50" t="str">
        <f>データ!$M$6</f>
        <v>非設置</v>
      </c>
      <c r="AE8" s="50"/>
      <c r="AF8" s="50"/>
      <c r="AG8" s="50"/>
      <c r="AH8" s="50"/>
      <c r="AI8" s="50"/>
      <c r="AJ8" s="50"/>
      <c r="AK8" s="3"/>
      <c r="AL8" s="51">
        <f>データ!S6</f>
        <v>116840</v>
      </c>
      <c r="AM8" s="51"/>
      <c r="AN8" s="51"/>
      <c r="AO8" s="51"/>
      <c r="AP8" s="51"/>
      <c r="AQ8" s="51"/>
      <c r="AR8" s="51"/>
      <c r="AS8" s="51"/>
      <c r="AT8" s="46">
        <f>データ!T6</f>
        <v>681.02</v>
      </c>
      <c r="AU8" s="46"/>
      <c r="AV8" s="46"/>
      <c r="AW8" s="46"/>
      <c r="AX8" s="46"/>
      <c r="AY8" s="46"/>
      <c r="AZ8" s="46"/>
      <c r="BA8" s="46"/>
      <c r="BB8" s="46">
        <f>データ!U6</f>
        <v>171.57</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18.16</v>
      </c>
      <c r="Q10" s="46"/>
      <c r="R10" s="46"/>
      <c r="S10" s="46"/>
      <c r="T10" s="46"/>
      <c r="U10" s="46"/>
      <c r="V10" s="46"/>
      <c r="W10" s="46">
        <f>データ!Q6</f>
        <v>85.41</v>
      </c>
      <c r="X10" s="46"/>
      <c r="Y10" s="46"/>
      <c r="Z10" s="46"/>
      <c r="AA10" s="46"/>
      <c r="AB10" s="46"/>
      <c r="AC10" s="46"/>
      <c r="AD10" s="51">
        <f>データ!R6</f>
        <v>2780</v>
      </c>
      <c r="AE10" s="51"/>
      <c r="AF10" s="51"/>
      <c r="AG10" s="51"/>
      <c r="AH10" s="51"/>
      <c r="AI10" s="51"/>
      <c r="AJ10" s="51"/>
      <c r="AK10" s="2"/>
      <c r="AL10" s="51">
        <f>データ!V6</f>
        <v>21149</v>
      </c>
      <c r="AM10" s="51"/>
      <c r="AN10" s="51"/>
      <c r="AO10" s="51"/>
      <c r="AP10" s="51"/>
      <c r="AQ10" s="51"/>
      <c r="AR10" s="51"/>
      <c r="AS10" s="51"/>
      <c r="AT10" s="46">
        <f>データ!W6</f>
        <v>13.21</v>
      </c>
      <c r="AU10" s="46"/>
      <c r="AV10" s="46"/>
      <c r="AW10" s="46"/>
      <c r="AX10" s="46"/>
      <c r="AY10" s="46"/>
      <c r="AZ10" s="46"/>
      <c r="BA10" s="46"/>
      <c r="BB10" s="46">
        <f>データ!X6</f>
        <v>1600.98</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120</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121</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122</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【832.52】</v>
      </c>
      <c r="I86" s="26" t="str">
        <f>データ!CA6</f>
        <v>【60.94】</v>
      </c>
      <c r="J86" s="26" t="str">
        <f>データ!CL6</f>
        <v>【253.04】</v>
      </c>
      <c r="K86" s="26" t="str">
        <f>データ!CW6</f>
        <v>【54.84】</v>
      </c>
      <c r="L86" s="26" t="str">
        <f>データ!DH6</f>
        <v>【86.60】</v>
      </c>
      <c r="M86" s="26" t="s">
        <v>45</v>
      </c>
      <c r="N86" s="26" t="s">
        <v>43</v>
      </c>
      <c r="O86" s="26" t="str">
        <f>データ!EO6</f>
        <v>【0.16】</v>
      </c>
    </row>
  </sheetData>
  <sheetProtection algorithmName="SHA-512" hashValue="B1Rhh0M6SykRY9TPT6u4ZPTjt6lbl+4kZoz8QWpr8g2rVxEp+UFWIWeE7bH3rwAZDlgl89pMAsPLREJzBxVeMg==" saltValue="dOPDgxCnh7N8nGkrBWF4U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7" t="s">
        <v>55</v>
      </c>
      <c r="I3" s="78"/>
      <c r="J3" s="78"/>
      <c r="K3" s="78"/>
      <c r="L3" s="78"/>
      <c r="M3" s="78"/>
      <c r="N3" s="78"/>
      <c r="O3" s="78"/>
      <c r="P3" s="78"/>
      <c r="Q3" s="78"/>
      <c r="R3" s="78"/>
      <c r="S3" s="78"/>
      <c r="T3" s="78"/>
      <c r="U3" s="78"/>
      <c r="V3" s="78"/>
      <c r="W3" s="78"/>
      <c r="X3" s="79"/>
      <c r="Y3" s="83" t="s">
        <v>56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58</v>
      </c>
      <c r="B4" s="30"/>
      <c r="C4" s="30"/>
      <c r="D4" s="30"/>
      <c r="E4" s="30"/>
      <c r="F4" s="30"/>
      <c r="G4" s="30"/>
      <c r="H4" s="80"/>
      <c r="I4" s="81"/>
      <c r="J4" s="81"/>
      <c r="K4" s="81"/>
      <c r="L4" s="81"/>
      <c r="M4" s="81"/>
      <c r="N4" s="81"/>
      <c r="O4" s="81"/>
      <c r="P4" s="81"/>
      <c r="Q4" s="81"/>
      <c r="R4" s="81"/>
      <c r="S4" s="81"/>
      <c r="T4" s="81"/>
      <c r="U4" s="81"/>
      <c r="V4" s="81"/>
      <c r="W4" s="81"/>
      <c r="X4" s="82"/>
      <c r="Y4" s="76" t="s">
        <v>59</v>
      </c>
      <c r="Z4" s="76"/>
      <c r="AA4" s="76"/>
      <c r="AB4" s="76"/>
      <c r="AC4" s="76"/>
      <c r="AD4" s="76"/>
      <c r="AE4" s="76"/>
      <c r="AF4" s="76"/>
      <c r="AG4" s="76"/>
      <c r="AH4" s="76"/>
      <c r="AI4" s="76"/>
      <c r="AJ4" s="76" t="s">
        <v>60</v>
      </c>
      <c r="AK4" s="76"/>
      <c r="AL4" s="76"/>
      <c r="AM4" s="76"/>
      <c r="AN4" s="76"/>
      <c r="AO4" s="76"/>
      <c r="AP4" s="76"/>
      <c r="AQ4" s="76"/>
      <c r="AR4" s="76"/>
      <c r="AS4" s="76"/>
      <c r="AT4" s="76"/>
      <c r="AU4" s="76" t="s">
        <v>61</v>
      </c>
      <c r="AV4" s="76"/>
      <c r="AW4" s="76"/>
      <c r="AX4" s="76"/>
      <c r="AY4" s="76"/>
      <c r="AZ4" s="76"/>
      <c r="BA4" s="76"/>
      <c r="BB4" s="76"/>
      <c r="BC4" s="76"/>
      <c r="BD4" s="76"/>
      <c r="BE4" s="76"/>
      <c r="BF4" s="76" t="s">
        <v>62</v>
      </c>
      <c r="BG4" s="76"/>
      <c r="BH4" s="76"/>
      <c r="BI4" s="76"/>
      <c r="BJ4" s="76"/>
      <c r="BK4" s="76"/>
      <c r="BL4" s="76"/>
      <c r="BM4" s="76"/>
      <c r="BN4" s="76"/>
      <c r="BO4" s="76"/>
      <c r="BP4" s="76"/>
      <c r="BQ4" s="76" t="s">
        <v>63</v>
      </c>
      <c r="BR4" s="76"/>
      <c r="BS4" s="76"/>
      <c r="BT4" s="76"/>
      <c r="BU4" s="76"/>
      <c r="BV4" s="76"/>
      <c r="BW4" s="76"/>
      <c r="BX4" s="76"/>
      <c r="BY4" s="76"/>
      <c r="BZ4" s="76"/>
      <c r="CA4" s="76"/>
      <c r="CB4" s="76" t="s">
        <v>64</v>
      </c>
      <c r="CC4" s="76"/>
      <c r="CD4" s="76"/>
      <c r="CE4" s="76"/>
      <c r="CF4" s="76"/>
      <c r="CG4" s="76"/>
      <c r="CH4" s="76"/>
      <c r="CI4" s="76"/>
      <c r="CJ4" s="76"/>
      <c r="CK4" s="76"/>
      <c r="CL4" s="76"/>
      <c r="CM4" s="76" t="s">
        <v>65</v>
      </c>
      <c r="CN4" s="76"/>
      <c r="CO4" s="76"/>
      <c r="CP4" s="76"/>
      <c r="CQ4" s="76"/>
      <c r="CR4" s="76"/>
      <c r="CS4" s="76"/>
      <c r="CT4" s="76"/>
      <c r="CU4" s="76"/>
      <c r="CV4" s="76"/>
      <c r="CW4" s="76"/>
      <c r="CX4" s="76" t="s">
        <v>66</v>
      </c>
      <c r="CY4" s="76"/>
      <c r="CZ4" s="76"/>
      <c r="DA4" s="76"/>
      <c r="DB4" s="76"/>
      <c r="DC4" s="76"/>
      <c r="DD4" s="76"/>
      <c r="DE4" s="76"/>
      <c r="DF4" s="76"/>
      <c r="DG4" s="76"/>
      <c r="DH4" s="76"/>
      <c r="DI4" s="76" t="s">
        <v>67</v>
      </c>
      <c r="DJ4" s="76"/>
      <c r="DK4" s="76"/>
      <c r="DL4" s="76"/>
      <c r="DM4" s="76"/>
      <c r="DN4" s="76"/>
      <c r="DO4" s="76"/>
      <c r="DP4" s="76"/>
      <c r="DQ4" s="76"/>
      <c r="DR4" s="76"/>
      <c r="DS4" s="76"/>
      <c r="DT4" s="76" t="s">
        <v>68</v>
      </c>
      <c r="DU4" s="76"/>
      <c r="DV4" s="76"/>
      <c r="DW4" s="76"/>
      <c r="DX4" s="76"/>
      <c r="DY4" s="76"/>
      <c r="DZ4" s="76"/>
      <c r="EA4" s="76"/>
      <c r="EB4" s="76"/>
      <c r="EC4" s="76"/>
      <c r="ED4" s="76"/>
      <c r="EE4" s="76" t="s">
        <v>69</v>
      </c>
      <c r="EF4" s="76"/>
      <c r="EG4" s="76"/>
      <c r="EH4" s="76"/>
      <c r="EI4" s="76"/>
      <c r="EJ4" s="76"/>
      <c r="EK4" s="76"/>
      <c r="EL4" s="76"/>
      <c r="EM4" s="76"/>
      <c r="EN4" s="76"/>
      <c r="EO4" s="76"/>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2020</v>
      </c>
      <c r="C6" s="33">
        <f t="shared" ref="C6:X6" si="3">C7</f>
        <v>252034</v>
      </c>
      <c r="D6" s="33">
        <f t="shared" si="3"/>
        <v>47</v>
      </c>
      <c r="E6" s="33">
        <f t="shared" si="3"/>
        <v>17</v>
      </c>
      <c r="F6" s="33">
        <f t="shared" si="3"/>
        <v>5</v>
      </c>
      <c r="G6" s="33">
        <f t="shared" si="3"/>
        <v>0</v>
      </c>
      <c r="H6" s="33" t="str">
        <f t="shared" si="3"/>
        <v>滋賀県　長浜市</v>
      </c>
      <c r="I6" s="33" t="str">
        <f t="shared" si="3"/>
        <v>法非適用</v>
      </c>
      <c r="J6" s="33" t="str">
        <f t="shared" si="3"/>
        <v>下水道事業</v>
      </c>
      <c r="K6" s="33" t="str">
        <f t="shared" si="3"/>
        <v>農業集落排水</v>
      </c>
      <c r="L6" s="33" t="str">
        <f t="shared" si="3"/>
        <v>F1</v>
      </c>
      <c r="M6" s="33" t="str">
        <f t="shared" si="3"/>
        <v>非設置</v>
      </c>
      <c r="N6" s="34" t="str">
        <f t="shared" si="3"/>
        <v>-</v>
      </c>
      <c r="O6" s="34" t="str">
        <f t="shared" si="3"/>
        <v>該当数値なし</v>
      </c>
      <c r="P6" s="34">
        <f t="shared" si="3"/>
        <v>18.16</v>
      </c>
      <c r="Q6" s="34">
        <f t="shared" si="3"/>
        <v>85.41</v>
      </c>
      <c r="R6" s="34">
        <f t="shared" si="3"/>
        <v>2780</v>
      </c>
      <c r="S6" s="34">
        <f t="shared" si="3"/>
        <v>116840</v>
      </c>
      <c r="T6" s="34">
        <f t="shared" si="3"/>
        <v>681.02</v>
      </c>
      <c r="U6" s="34">
        <f t="shared" si="3"/>
        <v>171.57</v>
      </c>
      <c r="V6" s="34">
        <f t="shared" si="3"/>
        <v>21149</v>
      </c>
      <c r="W6" s="34">
        <f t="shared" si="3"/>
        <v>13.21</v>
      </c>
      <c r="X6" s="34">
        <f t="shared" si="3"/>
        <v>1600.98</v>
      </c>
      <c r="Y6" s="35">
        <f>IF(Y7="",NA(),Y7)</f>
        <v>80.66</v>
      </c>
      <c r="Z6" s="35">
        <f t="shared" ref="Z6:AH6" si="4">IF(Z7="",NA(),Z7)</f>
        <v>82.56</v>
      </c>
      <c r="AA6" s="35">
        <f t="shared" si="4"/>
        <v>85.5</v>
      </c>
      <c r="AB6" s="35">
        <f t="shared" si="4"/>
        <v>85.73</v>
      </c>
      <c r="AC6" s="35">
        <f t="shared" si="4"/>
        <v>87.47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287.13</v>
      </c>
      <c r="BG6" s="35">
        <f t="shared" ref="BG6:BO6" si="7">IF(BG7="",NA(),BG7)</f>
        <v>719.46</v>
      </c>
      <c r="BH6" s="35">
        <f t="shared" si="7"/>
        <v>511.44</v>
      </c>
      <c r="BI6" s="35">
        <f t="shared" si="7"/>
        <v>469.63</v>
      </c>
      <c r="BJ6" s="35">
        <f t="shared" si="7"/>
        <v>378.82</v>
      </c>
      <c r="BK6" s="35">
        <f t="shared" si="7"/>
        <v>685.34</v>
      </c>
      <c r="BL6" s="35">
        <f t="shared" si="7"/>
        <v>684.74</v>
      </c>
      <c r="BM6" s="35">
        <f t="shared" si="7"/>
        <v>654.91999999999996</v>
      </c>
      <c r="BN6" s="35">
        <f t="shared" si="7"/>
        <v>654.71</v>
      </c>
      <c r="BO6" s="35">
        <f t="shared" si="7"/>
        <v>783.8</v>
      </c>
      <c r="BP6" s="34" t="str">
        <f>IF(BP7="","",IF(BP7="-","【-】","【"&amp;SUBSTITUTE(TEXT(BP7,"#,##0.00"),"-","△")&amp;"】"))</f>
        <v>【832.52】</v>
      </c>
      <c r="BQ6" s="35">
        <f>IF(BQ7="",NA(),BQ7)</f>
        <v>66.98</v>
      </c>
      <c r="BR6" s="35">
        <f t="shared" ref="BR6:BZ6" si="8">IF(BR7="",NA(),BR7)</f>
        <v>60.33</v>
      </c>
      <c r="BS6" s="35">
        <f t="shared" si="8"/>
        <v>61.86</v>
      </c>
      <c r="BT6" s="35">
        <f t="shared" si="8"/>
        <v>60.16</v>
      </c>
      <c r="BU6" s="35">
        <f t="shared" si="8"/>
        <v>61.29</v>
      </c>
      <c r="BV6" s="35">
        <f t="shared" si="8"/>
        <v>59.83</v>
      </c>
      <c r="BW6" s="35">
        <f t="shared" si="8"/>
        <v>65.33</v>
      </c>
      <c r="BX6" s="35">
        <f t="shared" si="8"/>
        <v>65.39</v>
      </c>
      <c r="BY6" s="35">
        <f t="shared" si="8"/>
        <v>65.37</v>
      </c>
      <c r="BZ6" s="35">
        <f t="shared" si="8"/>
        <v>68.11</v>
      </c>
      <c r="CA6" s="34" t="str">
        <f>IF(CA7="","",IF(CA7="-","【-】","【"&amp;SUBSTITUTE(TEXT(CA7,"#,##0.00"),"-","△")&amp;"】"))</f>
        <v>【60.94】</v>
      </c>
      <c r="CB6" s="35">
        <f>IF(CB7="",NA(),CB7)</f>
        <v>220.6</v>
      </c>
      <c r="CC6" s="35">
        <f t="shared" ref="CC6:CK6" si="9">IF(CC7="",NA(),CC7)</f>
        <v>242.43</v>
      </c>
      <c r="CD6" s="35">
        <f t="shared" si="9"/>
        <v>246.96</v>
      </c>
      <c r="CE6" s="35">
        <f t="shared" si="9"/>
        <v>250.34</v>
      </c>
      <c r="CF6" s="35">
        <f t="shared" si="9"/>
        <v>246.36</v>
      </c>
      <c r="CG6" s="35">
        <f t="shared" si="9"/>
        <v>246.66</v>
      </c>
      <c r="CH6" s="35">
        <f t="shared" si="9"/>
        <v>227.43</v>
      </c>
      <c r="CI6" s="35">
        <f t="shared" si="9"/>
        <v>230.88</v>
      </c>
      <c r="CJ6" s="35">
        <f t="shared" si="9"/>
        <v>228.99</v>
      </c>
      <c r="CK6" s="35">
        <f t="shared" si="9"/>
        <v>222.41</v>
      </c>
      <c r="CL6" s="34" t="str">
        <f>IF(CL7="","",IF(CL7="-","【-】","【"&amp;SUBSTITUTE(TEXT(CL7,"#,##0.00"),"-","△")&amp;"】"))</f>
        <v>【253.04】</v>
      </c>
      <c r="CM6" s="35">
        <f>IF(CM7="",NA(),CM7)</f>
        <v>61.9</v>
      </c>
      <c r="CN6" s="35">
        <f t="shared" ref="CN6:CV6" si="10">IF(CN7="",NA(),CN7)</f>
        <v>61.97</v>
      </c>
      <c r="CO6" s="35">
        <f t="shared" si="10"/>
        <v>60.85</v>
      </c>
      <c r="CP6" s="35">
        <f t="shared" si="10"/>
        <v>57.63</v>
      </c>
      <c r="CQ6" s="35">
        <f t="shared" si="10"/>
        <v>58.94</v>
      </c>
      <c r="CR6" s="35">
        <f t="shared" si="10"/>
        <v>56</v>
      </c>
      <c r="CS6" s="35">
        <f t="shared" si="10"/>
        <v>56.01</v>
      </c>
      <c r="CT6" s="35">
        <f t="shared" si="10"/>
        <v>56.72</v>
      </c>
      <c r="CU6" s="35">
        <f t="shared" si="10"/>
        <v>54.06</v>
      </c>
      <c r="CV6" s="35">
        <f t="shared" si="10"/>
        <v>55.26</v>
      </c>
      <c r="CW6" s="34" t="str">
        <f>IF(CW7="","",IF(CW7="-","【-】","【"&amp;SUBSTITUTE(TEXT(CW7,"#,##0.00"),"-","△")&amp;"】"))</f>
        <v>【54.84】</v>
      </c>
      <c r="CX6" s="35">
        <f>IF(CX7="",NA(),CX7)</f>
        <v>96.58</v>
      </c>
      <c r="CY6" s="35">
        <f t="shared" ref="CY6:DG6" si="11">IF(CY7="",NA(),CY7)</f>
        <v>96.59</v>
      </c>
      <c r="CZ6" s="35">
        <f t="shared" si="11"/>
        <v>96.53</v>
      </c>
      <c r="DA6" s="35">
        <f t="shared" si="11"/>
        <v>96.49</v>
      </c>
      <c r="DB6" s="35">
        <f t="shared" si="11"/>
        <v>96.45</v>
      </c>
      <c r="DC6" s="35">
        <f t="shared" si="11"/>
        <v>89.51</v>
      </c>
      <c r="DD6" s="35">
        <f t="shared" si="11"/>
        <v>89.77</v>
      </c>
      <c r="DE6" s="35">
        <f t="shared" si="11"/>
        <v>90.04</v>
      </c>
      <c r="DF6" s="35">
        <f t="shared" si="11"/>
        <v>90.11</v>
      </c>
      <c r="DG6" s="35">
        <f t="shared" si="11"/>
        <v>90.52</v>
      </c>
      <c r="DH6" s="34" t="str">
        <f>IF(DH7="","",IF(DH7="-","【-】","【"&amp;SUBSTITUTE(TEXT(DH7,"#,##0.00"),"-","△")&amp;"】"))</f>
        <v>【86.60】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0.05</v>
      </c>
      <c r="EK6" s="35">
        <f t="shared" si="14"/>
        <v>0.44</v>
      </c>
      <c r="EL6" s="35">
        <f t="shared" si="14"/>
        <v>0.04</v>
      </c>
      <c r="EM6" s="35">
        <f t="shared" si="14"/>
        <v>0.02</v>
      </c>
      <c r="EN6" s="35">
        <f t="shared" si="14"/>
        <v>0.02</v>
      </c>
      <c r="EO6" s="34" t="str">
        <f>IF(EO7="","",IF(EO7="-","【-】","【"&amp;SUBSTITUTE(TEXT(EO7,"#,##0.00"),"-","△")&amp;"】"))</f>
        <v>【0.16】</v>
      </c>
    </row>
    <row r="7" spans="1:145" s="36" customFormat="1" x14ac:dyDescent="0.15">
      <c r="A7" s="28"/>
      <c r="B7" s="37">
        <v>2020</v>
      </c>
      <c r="C7" s="37">
        <v>252034</v>
      </c>
      <c r="D7" s="37">
        <v>47</v>
      </c>
      <c r="E7" s="37">
        <v>17</v>
      </c>
      <c r="F7" s="37">
        <v>5</v>
      </c>
      <c r="G7" s="37">
        <v>0</v>
      </c>
      <c r="H7" s="37" t="s">
        <v>99</v>
      </c>
      <c r="I7" s="37" t="s">
        <v>100</v>
      </c>
      <c r="J7" s="37" t="s">
        <v>101</v>
      </c>
      <c r="K7" s="37" t="s">
        <v>102</v>
      </c>
      <c r="L7" s="37" t="s">
        <v>103</v>
      </c>
      <c r="M7" s="37" t="s">
        <v>104</v>
      </c>
      <c r="N7" s="38" t="s">
        <v>105</v>
      </c>
      <c r="O7" s="38" t="s">
        <v>106</v>
      </c>
      <c r="P7" s="38">
        <v>18.16</v>
      </c>
      <c r="Q7" s="38">
        <v>85.41</v>
      </c>
      <c r="R7" s="38">
        <v>2780</v>
      </c>
      <c r="S7" s="38">
        <v>116840</v>
      </c>
      <c r="T7" s="38">
        <v>681.02</v>
      </c>
      <c r="U7" s="38">
        <v>171.57</v>
      </c>
      <c r="V7" s="38">
        <v>21149</v>
      </c>
      <c r="W7" s="38">
        <v>13.21</v>
      </c>
      <c r="X7" s="38">
        <v>1600.98</v>
      </c>
      <c r="Y7" s="38">
        <v>80.66</v>
      </c>
      <c r="Z7" s="38">
        <v>82.56</v>
      </c>
      <c r="AA7" s="38">
        <v>85.5</v>
      </c>
      <c r="AB7" s="38">
        <v>85.73</v>
      </c>
      <c r="AC7" s="38">
        <v>87.47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287.13</v>
      </c>
      <c r="BG7" s="38">
        <v>719.46</v>
      </c>
      <c r="BH7" s="38">
        <v>511.44</v>
      </c>
      <c r="BI7" s="38">
        <v>469.63</v>
      </c>
      <c r="BJ7" s="38">
        <v>378.82</v>
      </c>
      <c r="BK7" s="38">
        <v>685.34</v>
      </c>
      <c r="BL7" s="38">
        <v>684.74</v>
      </c>
      <c r="BM7" s="38">
        <v>654.91999999999996</v>
      </c>
      <c r="BN7" s="38">
        <v>654.71</v>
      </c>
      <c r="BO7" s="38">
        <v>783.8</v>
      </c>
      <c r="BP7" s="38">
        <v>832.52</v>
      </c>
      <c r="BQ7" s="38">
        <v>66.98</v>
      </c>
      <c r="BR7" s="38">
        <v>60.33</v>
      </c>
      <c r="BS7" s="38">
        <v>61.86</v>
      </c>
      <c r="BT7" s="38">
        <v>60.16</v>
      </c>
      <c r="BU7" s="38">
        <v>61.29</v>
      </c>
      <c r="BV7" s="38">
        <v>59.83</v>
      </c>
      <c r="BW7" s="38">
        <v>65.33</v>
      </c>
      <c r="BX7" s="38">
        <v>65.39</v>
      </c>
      <c r="BY7" s="38">
        <v>65.37</v>
      </c>
      <c r="BZ7" s="38">
        <v>68.11</v>
      </c>
      <c r="CA7" s="38">
        <v>60.94</v>
      </c>
      <c r="CB7" s="38">
        <v>220.6</v>
      </c>
      <c r="CC7" s="38">
        <v>242.43</v>
      </c>
      <c r="CD7" s="38">
        <v>246.96</v>
      </c>
      <c r="CE7" s="38">
        <v>250.34</v>
      </c>
      <c r="CF7" s="38">
        <v>246.36</v>
      </c>
      <c r="CG7" s="38">
        <v>246.66</v>
      </c>
      <c r="CH7" s="38">
        <v>227.43</v>
      </c>
      <c r="CI7" s="38">
        <v>230.88</v>
      </c>
      <c r="CJ7" s="38">
        <v>228.99</v>
      </c>
      <c r="CK7" s="38">
        <v>222.41</v>
      </c>
      <c r="CL7" s="38">
        <v>253.04</v>
      </c>
      <c r="CM7" s="38">
        <v>61.9</v>
      </c>
      <c r="CN7" s="38">
        <v>61.97</v>
      </c>
      <c r="CO7" s="38">
        <v>60.85</v>
      </c>
      <c r="CP7" s="38">
        <v>57.63</v>
      </c>
      <c r="CQ7" s="38">
        <v>58.94</v>
      </c>
      <c r="CR7" s="38">
        <v>56</v>
      </c>
      <c r="CS7" s="38">
        <v>56.01</v>
      </c>
      <c r="CT7" s="38">
        <v>56.72</v>
      </c>
      <c r="CU7" s="38">
        <v>54.06</v>
      </c>
      <c r="CV7" s="38">
        <v>55.26</v>
      </c>
      <c r="CW7" s="38">
        <v>54.84</v>
      </c>
      <c r="CX7" s="38">
        <v>96.58</v>
      </c>
      <c r="CY7" s="38">
        <v>96.59</v>
      </c>
      <c r="CZ7" s="38">
        <v>96.53</v>
      </c>
      <c r="DA7" s="38">
        <v>96.49</v>
      </c>
      <c r="DB7" s="38">
        <v>96.45</v>
      </c>
      <c r="DC7" s="38">
        <v>89.51</v>
      </c>
      <c r="DD7" s="38">
        <v>89.77</v>
      </c>
      <c r="DE7" s="38">
        <v>90.04</v>
      </c>
      <c r="DF7" s="38">
        <v>90.11</v>
      </c>
      <c r="DG7" s="38">
        <v>90.52</v>
      </c>
      <c r="DH7" s="38">
        <v>86.6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0.05</v>
      </c>
      <c r="EK7" s="38">
        <v>0.44</v>
      </c>
      <c r="EL7" s="38">
        <v>0.04</v>
      </c>
      <c r="EM7" s="38">
        <v>0.02</v>
      </c>
      <c r="EN7" s="38">
        <v>0.02</v>
      </c>
      <c r="EO7" s="38">
        <v>0.16</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112</v>
      </c>
    </row>
    <row r="12" spans="1:145" x14ac:dyDescent="0.15">
      <c r="B12">
        <v>1</v>
      </c>
      <c r="C12">
        <v>1</v>
      </c>
      <c r="D12">
        <v>1</v>
      </c>
      <c r="E12">
        <v>1</v>
      </c>
      <c r="F12">
        <v>2</v>
      </c>
      <c r="G12" t="s">
        <v>113</v>
      </c>
    </row>
    <row r="13" spans="1:145" x14ac:dyDescent="0.15">
      <c r="B13" t="s">
        <v>114</v>
      </c>
      <c r="C13" t="s">
        <v>115</v>
      </c>
      <c r="D13" t="s">
        <v>116</v>
      </c>
      <c r="E13" t="s">
        <v>117</v>
      </c>
      <c r="F13" t="s">
        <v>118</v>
      </c>
      <c r="G13" t="s">
        <v>119</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沢田 昌希</cp:lastModifiedBy>
  <dcterms:created xsi:type="dcterms:W3CDTF">2021-12-03T07:59:46Z</dcterms:created>
  <dcterms:modified xsi:type="dcterms:W3CDTF">2022-02-07T23:54:36Z</dcterms:modified>
  <cp:category/>
</cp:coreProperties>
</file>