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4年度決算統計\★経営比較分析表\"/>
    </mc:Choice>
  </mc:AlternateContent>
  <xr:revisionPtr revIDLastSave="0" documentId="13_ncr:1_{8ABC36D0-85EF-4AB6-BA1C-0AFF68021F91}" xr6:coauthVersionLast="36" xr6:coauthVersionMax="36" xr10:uidLastSave="{00000000-0000-0000-0000-000000000000}"/>
  <workbookProtection workbookAlgorithmName="SHA-512" workbookHashValue="PuVZrbnBED03nJ+DsMG7JVrlx0cNur2vyHUi5AItr269W5uJ1hmcniJNEJ8ZgWvudOGB6rrm53tB7xz50JFFrA==" workbookSaltValue="2OVu2jP6WcLjK7wuUAPo5w==" workbookSpinCount="100000" lockStructure="1"/>
  <bookViews>
    <workbookView xWindow="0" yWindow="0" windowWidth="28800" windowHeight="121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D10" i="4"/>
  <c r="AD8" i="4"/>
  <c r="B8" i="4"/>
</calcChain>
</file>

<file path=xl/sharedStrings.xml><?xml version="1.0" encoding="utf-8"?>
<sst xmlns="http://schemas.openxmlformats.org/spreadsheetml/2006/main" count="286" uniqueCount="121">
  <si>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</si>
  <si>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</si>
  <si>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</si>
  <si>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</si>
  <si>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</si>
  <si>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</si>
  <si>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</si>
  <si>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</si>
  <si>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</si>
  <si>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</si>
  <si>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</si>
  <si>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</si>
  <si>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</si>
  <si>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</si>
  <si>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</si>
  <si>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</si>
  <si>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</si>
  <si>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</si>
  <si>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</si>
  <si>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</si>
  <si>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</si>
  <si>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</si>
  <si>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</si>
  <si>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</si>
  <si>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</si>
  <si>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</si>
  <si>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</si>
  <si>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</si>
  <si>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</si>
  <si>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</si>
  <si>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</si>
  <si>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</si>
  <si>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</si>
  <si>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</si>
  <si>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</si>
  <si>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</si>
  <si>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</si>
  <si>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</si>
  <si>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</si>
  <si>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</si>
  <si>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</si>
  <si>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</si>
  <si>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</si>
  <si>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</si>
  <si>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</si>
  <si>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</si>
  <si>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</si>
  <si>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</si>
  <si>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</si>
  <si>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</si>
  <si>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</si>
  <si>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</si>
  <si>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</si>
  <si>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</si>
  <si>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</si>
  <si>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</si>
  <si>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</si>
  <si>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</si>
  <si>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</si>
  <si>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</si>
  <si>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</si>
  <si>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</si>
  <si>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</si>
  <si>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</si>
  <si>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</si>
  <si>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</si>
  <si>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</si>
  <si>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</si>
  <si>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</si>
  <si>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</si>
  <si>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</si>
  <si>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</si>
  <si>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</si>
  <si>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</si>
  <si>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</si>
  <si>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</si>
  <si>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</si>
  <si>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</si>
  <si>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</si>
  <si>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</si>
  <si>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</si>
  <si>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</si>
  <si>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</si>
  <si>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</si>
  <si>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</si>
  <si>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</si>
  <si>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</si>
  <si>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</si>
  <si>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</si>
  <si>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</si>
  <si>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</si>
  <si>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</si>
  <si>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</si>
  <si>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</si>
  <si>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</si>
  <si>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</si>
  <si>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</si>
  <si>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</si>
  <si>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</si>
  <si>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</si>
  <si>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</si>
  <si>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</si>
  <si>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</si>
  <si>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</si>
  <si>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</si>
  <si>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</si>
  <si>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</si>
  <si>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</si>
  <si>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</si>
  <si>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</si>
  <si>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</si>
  <si>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</si>
  <si>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</si>
  <si>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</si>
  <si>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</si>
  <si>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</si>
  <si>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</si>
  <si>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経営状況は、人口減少に伴い新たな収入が見込めない状況となっているが、処理施設の老朽化により維持管理経費の高騰が予想され、更なる経営改善に向けた取組が必要である。
　こうした中、平成26年度末策定の「長浜市下水道ビジョン」において、市内57地区に設置する処理施設のうちの31地区を、令和10年度までに流域下水道へ接続する計画を定め、経営改善の対策として推進しており、維持管理費の削減を図れてきている。
　なお、下水道計画区域外地区の公共下水道への接続や施設の統廃合については、下水道ビジョンにて検討を行っている。</t>
    <rPh sb="56" eb="58">
      <t>ヨソウ</t>
    </rPh>
    <rPh sb="141" eb="143">
      <t>レイワ</t>
    </rPh>
    <rPh sb="183" eb="185">
      <t>イジ</t>
    </rPh>
    <rPh sb="185" eb="188">
      <t>カンリヒ</t>
    </rPh>
    <rPh sb="189" eb="191">
      <t>サクゲン</t>
    </rPh>
    <rPh sb="192" eb="193">
      <t>ハカ</t>
    </rPh>
    <rPh sb="238" eb="241">
      <t>ゲスイドウ</t>
    </rPh>
    <rPh sb="250" eb="251">
      <t>オコナ</t>
    </rPh>
    <phoneticPr fontId="4"/>
  </si>
  <si>
    <t>　現在、市内において一番早く整備された地区で供用開始から30年以上経過していることから、処理施設の電気・機械設備の老朽化が進行し、修繕費等の維持管理経費の高騰が予想される。
　こうしたことから、維持管理経費等のコスト削減を図るため、公共下水道の事業計画区域内で供用後30年を経過した施設から、順次流域下水道への接続を進めている。接続までの期間は、施設更新等の老朽化対策は行わず、維持管理費用を必要最低限に抑えている。　　
　また、接続事業計画区域外の地域については、下水道事業審議会の答申を踏まえ、次期下水道ビジョン作成時に対策案を作成する。</t>
    <rPh sb="80" eb="82">
      <t>ヨソウ</t>
    </rPh>
    <phoneticPr fontId="4"/>
  </si>
  <si>
    <r>
      <t>　収益的収支比率については、企業債償還が経営の硬直化の要因となっており、その償還財源として資本費平準化債及び一般会計繰入金等の使用料収入以外の収入に依存している状況が顕著である。しかし、企業債償還残高は減少傾向にあるため、料金収入の増加が見込めない状況ではあるが、改善傾向となっている。
　企業債残高対事業規模比率については、現在、流域下水道への接続事業を進めており、処理場施設の更新等を見送っていることから、企業債残高が減少傾向にあり、今後も企業債残高対事業規模比率の改善が予想される。
　経費回収率については、人口減少及び公共下水道事業への接続のため下水道使用料が減少傾向にある一方、接続に係る最終清掃委託料等の維持管理費が増加したため、例年より低い数字となった。
　汚水処理原価については、接続に係る費用の増</t>
    </r>
    <r>
      <rPr>
        <sz val="11"/>
        <color rgb="FFFF0000"/>
        <rFont val="ＭＳ ゴシック"/>
        <family val="3"/>
        <charset val="128"/>
      </rPr>
      <t>並びに</t>
    </r>
    <r>
      <rPr>
        <sz val="11"/>
        <color theme="1"/>
        <rFont val="ＭＳ ゴシック"/>
        <family val="3"/>
        <charset val="128"/>
      </rPr>
      <t>有収水量の減少のため悪化している。今後も公共下水道への接続事業により施設の統廃合を進めることで、汚水処理費の抑制に努める。
　施設利用率については、過疎化や少子高齢化の影響によって処理区域内人口の減少が進んでいることから、今後も低い水準となることが予想される。
　水洗化率については、類似団体に比べ、高い水準にあるが、高齢世帯などに普及の余地がある。</t>
    </r>
    <rPh sb="257" eb="259">
      <t>ジンコウ</t>
    </rPh>
    <rPh sb="259" eb="261">
      <t>ゲンショウ</t>
    </rPh>
    <rPh sb="261" eb="262">
      <t>オヨ</t>
    </rPh>
    <rPh sb="272" eb="274">
      <t>セツゾク</t>
    </rPh>
    <rPh sb="277" eb="280">
      <t>ゲスイドウ</t>
    </rPh>
    <rPh sb="280" eb="283">
      <t>シヨウリョウ</t>
    </rPh>
    <rPh sb="284" eb="286">
      <t>ゲンショウ</t>
    </rPh>
    <rPh sb="286" eb="288">
      <t>ケイコウ</t>
    </rPh>
    <rPh sb="291" eb="293">
      <t>イッポウ</t>
    </rPh>
    <rPh sb="294" eb="296">
      <t>セツゾク</t>
    </rPh>
    <rPh sb="297" eb="298">
      <t>カカ</t>
    </rPh>
    <rPh sb="299" eb="301">
      <t>サイシュウ</t>
    </rPh>
    <rPh sb="301" eb="303">
      <t>セイソウ</t>
    </rPh>
    <rPh sb="303" eb="306">
      <t>イタクリョウ</t>
    </rPh>
    <rPh sb="306" eb="307">
      <t>トウ</t>
    </rPh>
    <rPh sb="314" eb="316">
      <t>ゾウカ</t>
    </rPh>
    <rPh sb="321" eb="323">
      <t>レイネン</t>
    </rPh>
    <rPh sb="325" eb="326">
      <t>ヒク</t>
    </rPh>
    <rPh sb="327" eb="329">
      <t>スウジ</t>
    </rPh>
    <rPh sb="348" eb="350">
      <t>セツゾク</t>
    </rPh>
    <rPh sb="351" eb="352">
      <t>カカ</t>
    </rPh>
    <rPh sb="353" eb="355">
      <t>ヒヨウ</t>
    </rPh>
    <rPh sb="356" eb="357">
      <t>ゾウ</t>
    </rPh>
    <rPh sb="452" eb="454">
      <t>クイキ</t>
    </rPh>
    <rPh sb="454" eb="455">
      <t>ナイ</t>
    </rPh>
    <phoneticPr fontId="4"/>
  </si>
  <si>
    <t>　収益的収支比率については、企業債償還が経営の硬直化の要因となっており、その償還財源として資本費平準化債及び一般会計繰入金等の使用料収入以外の収入に依存している状況が顕著である。しかし、企業債償還残高は減少傾向にあるため、料金収入の増加が見込めない状況ではあるが、改善傾向となっている。
　企業債残高対事業規模比率については、現在、流域下水道への接続事業を進めており、処理場施設の更新等を見送っていることから、企業債残高が減少傾向にあり、今後も企業債残高対事業規模比率の改善が予想される。
　経費回収率については、人口減少及び公共下水道事業への接続のため下水道使用料が減少傾向にある一方、接続に係る最終清掃委託料等の維持管理費が増加したため、例年より低い数字となった。
　汚水処理原価については、接続に係る費用の増並びに有収水量の減少のため悪化している。今後も公共下水道への接続事業により施設の統廃合を進めることで、汚水処理費の抑制に努める。
　施設利用率については、過疎化や少子高齢化の影響によって処理区域内人口の減少が進んでいることから、今後も低い水準となることが予想される。
　水洗化率については、類似団体に比べ、高い水準にあるが、高齢世帯などに普及の余地がある。</t>
    <rPh sb="257" eb="259">
      <t>ジンコウ</t>
    </rPh>
    <rPh sb="259" eb="261">
      <t>ゲンショウ</t>
    </rPh>
    <rPh sb="261" eb="262">
      <t>オヨ</t>
    </rPh>
    <rPh sb="272" eb="274">
      <t>セツゾク</t>
    </rPh>
    <rPh sb="277" eb="280">
      <t>ゲスイドウ</t>
    </rPh>
    <rPh sb="280" eb="283">
      <t>シヨウリョウ</t>
    </rPh>
    <rPh sb="284" eb="286">
      <t>ゲンショウ</t>
    </rPh>
    <rPh sb="286" eb="288">
      <t>ケイコウ</t>
    </rPh>
    <rPh sb="291" eb="293">
      <t>イッポウ</t>
    </rPh>
    <rPh sb="294" eb="296">
      <t>セツゾク</t>
    </rPh>
    <rPh sb="297" eb="298">
      <t>カカ</t>
    </rPh>
    <rPh sb="299" eb="301">
      <t>サイシュウ</t>
    </rPh>
    <rPh sb="301" eb="303">
      <t>セイソウ</t>
    </rPh>
    <rPh sb="303" eb="306">
      <t>イタクリョウ</t>
    </rPh>
    <rPh sb="306" eb="307">
      <t>トウ</t>
    </rPh>
    <rPh sb="314" eb="316">
      <t>ゾウカ</t>
    </rPh>
    <rPh sb="321" eb="323">
      <t>レイネン</t>
    </rPh>
    <rPh sb="325" eb="326">
      <t>ヒク</t>
    </rPh>
    <rPh sb="327" eb="329">
      <t>スウジ</t>
    </rPh>
    <rPh sb="348" eb="350">
      <t>セツゾク</t>
    </rPh>
    <rPh sb="351" eb="352">
      <t>カカ</t>
    </rPh>
    <rPh sb="353" eb="355">
      <t>ヒヨウ</t>
    </rPh>
    <rPh sb="356" eb="357">
      <t>ゾウ</t>
    </rPh>
    <rPh sb="452" eb="454">
      <t>クイキ</t>
    </rPh>
    <rPh sb="454" eb="455">
      <t>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</si>
</sst>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17-451B-8D0D-FC17D94AD52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7717-451B-8D0D-FC17D94AD52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85.5</c:v>
                </c:pt>
                <c:pt idx="1">
                  <c:v>85.73</c:v>
                </c:pt>
                <c:pt idx="2">
                  <c:v>87.47</c:v>
                </c:pt>
                <c:pt idx="3">
                  <c:v>89.4</c:v>
                </c:pt>
                <c:pt idx="4">
                  <c:v>94.12</c:v>
                </c:pt>
              </c:numCache>
            </c:numRef>
          </c:val>
          <c:extLst>
            <c:ext xmlns:c16="http://schemas.microsoft.com/office/drawing/2014/chart" uri="{C3380CC4-5D6E-409C-BE32-E72D297353CC}">
              <c16:uniqueId val="{00000000-5361-441A-9970-A5A88904A2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61-441A-9970-A5A88904A2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50-4232-8AC5-C3D9EBE21D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0-4232-8AC5-C3D9EBE21D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77-4E8D-A6FA-6CEB5D79A5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77-4E8D-A6FA-6CEB5D79A5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A6-4165-A3B4-71A5D74233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A6-4165-A3B4-71A5D74233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C-4B9F-9722-84C54B17C4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C-4B9F-9722-84C54B17C4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511.44</c:v>
                </c:pt>
                <c:pt idx="1">
                  <c:v>469.63</c:v>
                </c:pt>
                <c:pt idx="2">
                  <c:v>378.82</c:v>
                </c:pt>
                <c:pt idx="3">
                  <c:v>271.63</c:v>
                </c:pt>
                <c:pt idx="4">
                  <c:v>169.33</c:v>
                </c:pt>
              </c:numCache>
            </c:numRef>
          </c:val>
          <c:extLst>
            <c:ext xmlns:c16="http://schemas.microsoft.com/office/drawing/2014/chart" uri="{C3380CC4-5D6E-409C-BE32-E72D297353CC}">
              <c16:uniqueId val="{00000000-0223-4783-A8A5-432387A59DC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0223-4783-A8A5-432387A59DC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61.86</c:v>
                </c:pt>
                <c:pt idx="1">
                  <c:v>60.16</c:v>
                </c:pt>
                <c:pt idx="2">
                  <c:v>61.29</c:v>
                </c:pt>
                <c:pt idx="3">
                  <c:v>59.37</c:v>
                </c:pt>
                <c:pt idx="4">
                  <c:v>46.14</c:v>
                </c:pt>
              </c:numCache>
            </c:numRef>
          </c:val>
          <c:extLst>
            <c:ext xmlns:c16="http://schemas.microsoft.com/office/drawing/2014/chart" uri="{C3380CC4-5D6E-409C-BE32-E72D297353CC}">
              <c16:uniqueId val="{00000000-176A-4FC4-8398-C86A654A34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176A-4FC4-8398-C86A654A34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246.96</c:v>
                </c:pt>
                <c:pt idx="1">
                  <c:v>250.34</c:v>
                </c:pt>
                <c:pt idx="2">
                  <c:v>246.36</c:v>
                </c:pt>
                <c:pt idx="3">
                  <c:v>260.79000000000002</c:v>
                </c:pt>
                <c:pt idx="4">
                  <c:v>337.62</c:v>
                </c:pt>
              </c:numCache>
            </c:numRef>
          </c:val>
          <c:extLst>
            <c:ext xmlns:c16="http://schemas.microsoft.com/office/drawing/2014/chart" uri="{C3380CC4-5D6E-409C-BE32-E72D297353CC}">
              <c16:uniqueId val="{00000000-9F04-4E00-83C5-945D78D076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9F04-4E00-83C5-945D78D076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60.85</c:v>
                </c:pt>
                <c:pt idx="1">
                  <c:v>57.63</c:v>
                </c:pt>
                <c:pt idx="2">
                  <c:v>58.94</c:v>
                </c:pt>
                <c:pt idx="3">
                  <c:v>58.82</c:v>
                </c:pt>
                <c:pt idx="4">
                  <c:v>55.66</c:v>
                </c:pt>
              </c:numCache>
            </c:numRef>
          </c:val>
          <c:extLst>
            <c:ext xmlns:c16="http://schemas.microsoft.com/office/drawing/2014/chart" uri="{C3380CC4-5D6E-409C-BE32-E72D297353CC}">
              <c16:uniqueId val="{00000000-5D5B-4301-A339-DF7D87D1944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5D5B-4301-A339-DF7D87D1944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96.53</c:v>
                </c:pt>
                <c:pt idx="1">
                  <c:v>96.49</c:v>
                </c:pt>
                <c:pt idx="2">
                  <c:v>96.45</c:v>
                </c:pt>
                <c:pt idx="3">
                  <c:v>97.3</c:v>
                </c:pt>
                <c:pt idx="4">
                  <c:v>97.49</c:v>
                </c:pt>
              </c:numCache>
            </c:numRef>
          </c:val>
          <c:extLst>
            <c:ext xmlns:c16="http://schemas.microsoft.com/office/drawing/2014/chart" uri="{C3380CC4-5D6E-409C-BE32-E72D297353CC}">
              <c16:uniqueId val="{00000000-A1E7-4880-9F94-A0DE18B86F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A1E7-4880-9F94-A0DE18B86F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滋賀県　長浜市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115009</v>
      </c>
      <c r="AM8" s="45"/>
      <c r="AN8" s="45"/>
      <c r="AO8" s="45"/>
      <c r="AP8" s="45"/>
      <c r="AQ8" s="45"/>
      <c r="AR8" s="45"/>
      <c r="AS8" s="45"/>
      <c r="AT8" s="46">
        <f>データ!T6</f>
        <v>681.02</v>
      </c>
      <c r="AU8" s="46"/>
      <c r="AV8" s="46"/>
      <c r="AW8" s="46"/>
      <c r="AX8" s="46"/>
      <c r="AY8" s="46"/>
      <c r="AZ8" s="46"/>
      <c r="BA8" s="46"/>
      <c r="BB8" s="46">
        <f>データ!U6</f>
        <v>168.88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15.66</v>
      </c>
      <c r="Q10" s="46"/>
      <c r="R10" s="46"/>
      <c r="S10" s="46"/>
      <c r="T10" s="46"/>
      <c r="U10" s="46"/>
      <c r="V10" s="46"/>
      <c r="W10" s="46">
        <f>データ!Q6</f>
        <v>85.28</v>
      </c>
      <c r="X10" s="46"/>
      <c r="Y10" s="46"/>
      <c r="Z10" s="46"/>
      <c r="AA10" s="46"/>
      <c r="AB10" s="46"/>
      <c r="AC10" s="46"/>
      <c r="AD10" s="45">
        <f>データ!R6</f>
        <v>2836</v>
      </c>
      <c r="AE10" s="45"/>
      <c r="AF10" s="45"/>
      <c r="AG10" s="45"/>
      <c r="AH10" s="45"/>
      <c r="AI10" s="45"/>
      <c r="AJ10" s="45"/>
      <c r="AK10" s="2"/>
      <c r="AL10" s="45">
        <f>データ!V6</f>
        <v>17930</v>
      </c>
      <c r="AM10" s="45"/>
      <c r="AN10" s="45"/>
      <c r="AO10" s="45"/>
      <c r="AP10" s="45"/>
      <c r="AQ10" s="45"/>
      <c r="AR10" s="45"/>
      <c r="AS10" s="45"/>
      <c r="AT10" s="46">
        <f>データ!W6</f>
        <v>11.39</v>
      </c>
      <c r="AU10" s="46"/>
      <c r="AV10" s="46"/>
      <c r="AW10" s="46"/>
      <c r="AX10" s="46"/>
      <c r="AY10" s="46"/>
      <c r="AZ10" s="46"/>
      <c r="BA10" s="46"/>
      <c r="BB10" s="46">
        <f>データ!X6</f>
        <v>1574.19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120</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44</v>
      </c>
      <c r="O86" s="12" t="str">
        <f>データ!EO6</f>
        <v>【0.02】</v>
      </c>
    </row>
  </sheetData>
  <sheetProtection algorithmName="SHA-512" hashValue="MrATQ2UzWATBv5BzoNGMHV9vjzUEfCYswwQwaLFhRcOsJDp5iISrkaNhdYvZFHrUFSeYx+oVCQgd+o8ja/8uqA==" saltValue="2b9zDG8Nh8caYY7Ru61s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252034</v>
      </c>
      <c r="D6" s="19">
        <f t="shared" si="3"/>
        <v>47</v>
      </c>
      <c r="E6" s="19">
        <f t="shared" si="3"/>
        <v>17</v>
      </c>
      <c r="F6" s="19">
        <f t="shared" si="3"/>
        <v>5</v>
      </c>
      <c r="G6" s="19">
        <f t="shared" si="3"/>
        <v>0</v>
      </c>
      <c r="H6" s="19" t="str">
        <f t="shared" si="3"/>
        <v>滋賀県　長浜市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15.66</v>
      </c>
      <c r="Q6" s="20">
        <f t="shared" si="3"/>
        <v>85.28</v>
      </c>
      <c r="R6" s="20">
        <f t="shared" si="3"/>
        <v>2836</v>
      </c>
      <c r="S6" s="20">
        <f t="shared" si="3"/>
        <v>115009</v>
      </c>
      <c r="T6" s="20">
        <f t="shared" si="3"/>
        <v>681.02</v>
      </c>
      <c r="U6" s="20">
        <f t="shared" si="3"/>
        <v>168.88</v>
      </c>
      <c r="V6" s="20">
        <f t="shared" si="3"/>
        <v>17930</v>
      </c>
      <c r="W6" s="20">
        <f t="shared" si="3"/>
        <v>11.39</v>
      </c>
      <c r="X6" s="20">
        <f t="shared" si="3"/>
        <v>1574.19</v>
      </c>
      <c r="Y6" s="21">
        <f>IF(Y7="",NA(),Y7)</f>
        <v>85.5</v>
      </c>
      <c r="Z6" s="21">
        <f t="shared" ref="Z6:AH6" si="4">IF(Z7="",NA(),Z7)</f>
        <v>85.73</v>
      </c>
      <c r="AA6" s="21">
        <f t="shared" si="4"/>
        <v>87.47</v>
      </c>
      <c r="AB6" s="21">
        <f t="shared" si="4"/>
        <v>89.4</v>
      </c>
      <c r="AC6" s="21">
        <f t="shared" si="4"/>
        <v>94.12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511.44</v>
      </c>
      <c r="BG6" s="21">
        <f t="shared" ref="BG6:BO6" si="7">IF(BG7="",NA(),BG7)</f>
        <v>469.63</v>
      </c>
      <c r="BH6" s="21">
        <f t="shared" si="7"/>
        <v>378.82</v>
      </c>
      <c r="BI6" s="21">
        <f t="shared" si="7"/>
        <v>271.63</v>
      </c>
      <c r="BJ6" s="21">
        <f t="shared" si="7"/>
        <v>169.33</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61.86</v>
      </c>
      <c r="BR6" s="21">
        <f t="shared" ref="BR6:BZ6" si="8">IF(BR7="",NA(),BR7)</f>
        <v>60.16</v>
      </c>
      <c r="BS6" s="21">
        <f t="shared" si="8"/>
        <v>61.29</v>
      </c>
      <c r="BT6" s="21">
        <f t="shared" si="8"/>
        <v>59.37</v>
      </c>
      <c r="BU6" s="21">
        <f t="shared" si="8"/>
        <v>46.14</v>
      </c>
      <c r="BV6" s="21">
        <f t="shared" si="8"/>
        <v>65.39</v>
      </c>
      <c r="BW6" s="21">
        <f t="shared" si="8"/>
        <v>65.37</v>
      </c>
      <c r="BX6" s="21">
        <f t="shared" si="8"/>
        <v>68.11</v>
      </c>
      <c r="BY6" s="21">
        <f t="shared" si="8"/>
        <v>67.23</v>
      </c>
      <c r="BZ6" s="21">
        <f t="shared" si="8"/>
        <v>61.82</v>
      </c>
      <c r="CA6" s="20" t="str">
        <f>IF(CA7="","",IF(CA7="-","【-】","【"&amp;SUBSTITUTE(TEXT(CA7,"#,##0.00"),"-","△")&amp;"】"))</f>
        <v>【57.02】</v>
      </c>
      <c r="CB6" s="21">
        <f>IF(CB7="",NA(),CB7)</f>
        <v>246.96</v>
      </c>
      <c r="CC6" s="21">
        <f t="shared" ref="CC6:CK6" si="9">IF(CC7="",NA(),CC7)</f>
        <v>250.34</v>
      </c>
      <c r="CD6" s="21">
        <f t="shared" si="9"/>
        <v>246.36</v>
      </c>
      <c r="CE6" s="21">
        <f t="shared" si="9"/>
        <v>260.79000000000002</v>
      </c>
      <c r="CF6" s="21">
        <f t="shared" si="9"/>
        <v>337.62</v>
      </c>
      <c r="CG6" s="21">
        <f t="shared" si="9"/>
        <v>230.88</v>
      </c>
      <c r="CH6" s="21">
        <f t="shared" si="9"/>
        <v>228.99</v>
      </c>
      <c r="CI6" s="21">
        <f t="shared" si="9"/>
        <v>222.41</v>
      </c>
      <c r="CJ6" s="21">
        <f t="shared" si="9"/>
        <v>228.21</v>
      </c>
      <c r="CK6" s="21">
        <f t="shared" si="9"/>
        <v>246.9</v>
      </c>
      <c r="CL6" s="20" t="str">
        <f>IF(CL7="","",IF(CL7="-","【-】","【"&amp;SUBSTITUTE(TEXT(CL7,"#,##0.00"),"-","△")&amp;"】"))</f>
        <v>【273.68】</v>
      </c>
      <c r="CM6" s="21">
        <f>IF(CM7="",NA(),CM7)</f>
        <v>60.85</v>
      </c>
      <c r="CN6" s="21">
        <f t="shared" ref="CN6:CV6" si="10">IF(CN7="",NA(),CN7)</f>
        <v>57.63</v>
      </c>
      <c r="CO6" s="21">
        <f t="shared" si="10"/>
        <v>58.94</v>
      </c>
      <c r="CP6" s="21">
        <f t="shared" si="10"/>
        <v>58.82</v>
      </c>
      <c r="CQ6" s="21">
        <f t="shared" si="10"/>
        <v>55.66</v>
      </c>
      <c r="CR6" s="21">
        <f t="shared" si="10"/>
        <v>56.72</v>
      </c>
      <c r="CS6" s="21">
        <f t="shared" si="10"/>
        <v>54.06</v>
      </c>
      <c r="CT6" s="21">
        <f t="shared" si="10"/>
        <v>55.26</v>
      </c>
      <c r="CU6" s="21">
        <f t="shared" si="10"/>
        <v>54.54</v>
      </c>
      <c r="CV6" s="21">
        <f t="shared" si="10"/>
        <v>52.9</v>
      </c>
      <c r="CW6" s="20" t="str">
        <f>IF(CW7="","",IF(CW7="-","【-】","【"&amp;SUBSTITUTE(TEXT(CW7,"#,##0.00"),"-","△")&amp;"】"))</f>
        <v>【52.55】</v>
      </c>
      <c r="CX6" s="21">
        <f>IF(CX7="",NA(),CX7)</f>
        <v>96.53</v>
      </c>
      <c r="CY6" s="21">
        <f t="shared" ref="CY6:DG6" si="11">IF(CY7="",NA(),CY7)</f>
        <v>96.49</v>
      </c>
      <c r="CZ6" s="21">
        <f t="shared" si="11"/>
        <v>96.45</v>
      </c>
      <c r="DA6" s="21">
        <f t="shared" si="11"/>
        <v>97.3</v>
      </c>
      <c r="DB6" s="21">
        <f t="shared" si="11"/>
        <v>97.49</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252034</v>
      </c>
      <c r="D7" s="23">
        <v>47</v>
      </c>
      <c r="E7" s="23">
        <v>17</v>
      </c>
      <c r="F7" s="23">
        <v>5</v>
      </c>
      <c r="G7" s="23">
        <v>0</v>
      </c>
      <c r="H7" s="23" t="s">
        <v>98</v>
      </c>
      <c r="I7" s="23" t="s">
        <v>99</v>
      </c>
      <c r="J7" s="23" t="s">
        <v>100</v>
      </c>
      <c r="K7" s="23" t="s">
        <v>101</v>
      </c>
      <c r="L7" s="23" t="s">
        <v>102</v>
      </c>
      <c r="M7" s="23" t="s">
        <v>103</v>
      </c>
      <c r="N7" s="24" t="s">
        <v>104</v>
      </c>
      <c r="O7" s="24" t="s">
        <v>105</v>
      </c>
      <c r="P7" s="24">
        <v>15.66</v>
      </c>
      <c r="Q7" s="24">
        <v>85.28</v>
      </c>
      <c r="R7" s="24">
        <v>2836</v>
      </c>
      <c r="S7" s="24">
        <v>115009</v>
      </c>
      <c r="T7" s="24">
        <v>681.02</v>
      </c>
      <c r="U7" s="24">
        <v>168.88</v>
      </c>
      <c r="V7" s="24">
        <v>17930</v>
      </c>
      <c r="W7" s="24">
        <v>11.39</v>
      </c>
      <c r="X7" s="24">
        <v>1574.19</v>
      </c>
      <c r="Y7" s="24">
        <v>85.5</v>
      </c>
      <c r="Z7" s="24">
        <v>85.73</v>
      </c>
      <c r="AA7" s="24">
        <v>87.47</v>
      </c>
      <c r="AB7" s="24">
        <v>89.4</v>
      </c>
      <c r="AC7" s="24">
        <v>94.12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511.44</v>
      </c>
      <c r="BG7" s="24">
        <v>469.63</v>
      </c>
      <c r="BH7" s="24">
        <v>378.82</v>
      </c>
      <c r="BI7" s="24">
        <v>271.63</v>
      </c>
      <c r="BJ7" s="24">
        <v>169.33</v>
      </c>
      <c r="BK7" s="24">
        <v>654.91999999999996</v>
      </c>
      <c r="BL7" s="24">
        <v>654.71</v>
      </c>
      <c r="BM7" s="24">
        <v>783.8</v>
      </c>
      <c r="BN7" s="24">
        <v>778.81</v>
      </c>
      <c r="BO7" s="24">
        <v>718.49</v>
      </c>
      <c r="BP7" s="24">
        <v>809.19</v>
      </c>
      <c r="BQ7" s="24">
        <v>61.86</v>
      </c>
      <c r="BR7" s="24">
        <v>60.16</v>
      </c>
      <c r="BS7" s="24">
        <v>61.29</v>
      </c>
      <c r="BT7" s="24">
        <v>59.37</v>
      </c>
      <c r="BU7" s="24">
        <v>46.14</v>
      </c>
      <c r="BV7" s="24">
        <v>65.39</v>
      </c>
      <c r="BW7" s="24">
        <v>65.37</v>
      </c>
      <c r="BX7" s="24">
        <v>68.11</v>
      </c>
      <c r="BY7" s="24">
        <v>67.23</v>
      </c>
      <c r="BZ7" s="24">
        <v>61.82</v>
      </c>
      <c r="CA7" s="24">
        <v>57.02</v>
      </c>
      <c r="CB7" s="24">
        <v>246.96</v>
      </c>
      <c r="CC7" s="24">
        <v>250.34</v>
      </c>
      <c r="CD7" s="24">
        <v>246.36</v>
      </c>
      <c r="CE7" s="24">
        <v>260.79000000000002</v>
      </c>
      <c r="CF7" s="24">
        <v>337.62</v>
      </c>
      <c r="CG7" s="24">
        <v>230.88</v>
      </c>
      <c r="CH7" s="24">
        <v>228.99</v>
      </c>
      <c r="CI7" s="24">
        <v>222.41</v>
      </c>
      <c r="CJ7" s="24">
        <v>228.21</v>
      </c>
      <c r="CK7" s="24">
        <v>246.9</v>
      </c>
      <c r="CL7" s="24">
        <v>273.68</v>
      </c>
      <c r="CM7" s="24">
        <v>60.85</v>
      </c>
      <c r="CN7" s="24">
        <v>57.63</v>
      </c>
      <c r="CO7" s="24">
        <v>58.94</v>
      </c>
      <c r="CP7" s="24">
        <v>58.82</v>
      </c>
      <c r="CQ7" s="24">
        <v>55.66</v>
      </c>
      <c r="CR7" s="24">
        <v>56.72</v>
      </c>
      <c r="CS7" s="24">
        <v>54.06</v>
      </c>
      <c r="CT7" s="24">
        <v>55.26</v>
      </c>
      <c r="CU7" s="24">
        <v>54.54</v>
      </c>
      <c r="CV7" s="24">
        <v>52.9</v>
      </c>
      <c r="CW7" s="24">
        <v>52.55</v>
      </c>
      <c r="CX7" s="24">
        <v>96.53</v>
      </c>
      <c r="CY7" s="24">
        <v>96.49</v>
      </c>
      <c r="CZ7" s="24">
        <v>96.45</v>
      </c>
      <c r="DA7" s="24">
        <v>97.3</v>
      </c>
      <c r="DB7" s="24">
        <v>97.49</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2024-02-05T23:07:40Z</cp:lastPrinted>
  <dcterms:created xsi:type="dcterms:W3CDTF">2023-12-12T02:54:46Z</dcterms:created>
  <dcterms:modified xsi:type="dcterms:W3CDTF">2024-02-05T23:35:41Z</dcterms:modified>
  <cp:category/>
</cp:coreProperties>
</file>