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平成３０年度決算統計\(2020.2.3)経営分析表\〔公開用〕経営比較分析表\"/>
    </mc:Choice>
  </mc:AlternateContent>
  <xr:revisionPtr revIDLastSave="0" documentId="13_ncr:1_{9AC48842-D052-461E-B7E6-F0189607692E}" xr6:coauthVersionLast="36" xr6:coauthVersionMax="36" xr10:uidLastSave="{00000000-0000-0000-0000-000000000000}"/>
  <workbookProtection workbookAlgorithmName="SHA-512" workbookHashValue="ntBIVa6jMIScEbKSs4gcyX+HaStgtGzJk4Zre7ZZTS1cbA3mCR/vEjO6s0XNj5yxYIozjkpUTdJg3Le6IJnlyQ==" workbookSaltValue="Lb0sAmeKeQpXo3UIUYohQ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<sst xmlns="http://schemas.openxmlformats.org/spreadsheetml/2006/main" count="228" uniqueCount="112">
  <si>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</si>
  <si>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</si>
  <si>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</si>
  <si>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</si>
  <si>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</si>
  <si>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</si>
  <si>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</si>
  <si>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</si>
  <si>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</si>
  <si>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</si>
  <si>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</si>
  <si>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</si>
  <si>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</si>
  <si>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</si>
  <si>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</si>
  <si>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</si>
  <si>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</si>
  <si>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</si>
  <si>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</si>
  <si>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</si>
  <si>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</si>
  <si>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</si>
  <si>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</si>
  <si>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</si>
  <si>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</si>
  <si>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</si>
  <si>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</si>
  <si>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</si>
  <si>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</si>
  <si>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</si>
  <si>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</si>
  <si>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</si>
  <si>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</si>
  <si>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</si>
  <si>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</si>
  <si>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</si>
  <si>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</si>
  <si>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</si>
  <si>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</si>
  <si>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</si>
  <si>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</si>
  <si>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</si>
  <si>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</si>
  <si>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</si>
  <si>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</si>
  <si>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</si>
  <si>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</si>
  <si>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</si>
  <si>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</si>
  <si>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</si>
  <si>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</si>
  <si>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</si>
  <si>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</si>
  <si>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</si>
  <si>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</si>
  <si>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</si>
  <si>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</si>
  <si>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</si>
  <si>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</si>
  <si>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</si>
  <si>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</si>
  <si>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</si>
  <si>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</si>
  <si>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</si>
  <si>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</si>
  <si>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</si>
  <si>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</si>
  <si>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</si>
  <si>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</si>
  <si>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</si>
  <si>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</si>
  <si>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</si>
  <si>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</si>
  <si>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</si>
  <si>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</si>
  <si>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</si>
  <si>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</si>
  <si>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</si>
  <si>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</si>
  <si>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</si>
  <si>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</si>
  <si>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</si>
  <si>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</si>
  <si>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</si>
  <si>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</si>
  <si>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</si>
  <si>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</si>
  <si>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</si>
  <si>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</si>
  <si>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</si>
  <si>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</si>
  <si>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</si>
  <si>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</si>
  <si>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</si>
  <si>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</si>
  <si>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</si>
  <si>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</si>
  <si>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</si>
  <si>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</si>
  <si>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</si>
  <si>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</si>
  <si>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</si>
  <si>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</si>
  <si>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</si>
  <si>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</si>
  <si>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</si>
  <si>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</si>
  <si>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</si>
  <si>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</si>
  <si>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収益的収支比率については、企業債償還が経営の硬直化の要因となっており、一般会計からの繰入金に依存している状況である。
　企業債残高対事業規模比率については、整備後に新規の借入はしておらず、現在高は減少しているものの、小規模施設の高資本整備による企業債が大きく、前年度より低くなってはいるが、依然として類似団体と比べて高い比率となっている。
　経費回収率については、処理人口も僅少であるため、一般会計からの繰入金に依存している状況である。
　汚水処理原価については、委託料等の労務単価の見直しや修繕料等の管理経費の増加により、類似団体の平均と比べても高い水準となっている。
　施設利用率については、前年度と同程度の汚水量を維持しているが、過疎化の影響で処理人口は減少傾向にあり、今後は徐々に下がっていくことが予想される。
　水洗化率については100％で、類似団体の平均を大きく上回っている。</t>
    <rPh sb="79" eb="81">
      <t>セイビ</t>
    </rPh>
    <rPh sb="81" eb="82">
      <t>ゴ</t>
    </rPh>
    <rPh sb="83" eb="85">
      <t>シンキ</t>
    </rPh>
    <rPh sb="86" eb="88">
      <t>カリイレ</t>
    </rPh>
    <rPh sb="123" eb="125">
      <t>キギョウ</t>
    </rPh>
    <rPh sb="125" eb="126">
      <t>サイ</t>
    </rPh>
    <rPh sb="127" eb="128">
      <t>オオ</t>
    </rPh>
    <rPh sb="131" eb="134">
      <t>ゼンネンド</t>
    </rPh>
    <rPh sb="136" eb="137">
      <t>ヒク</t>
    </rPh>
    <rPh sb="146" eb="148">
      <t>イゼン</t>
    </rPh>
    <rPh sb="303" eb="306">
      <t>ドウテイド</t>
    </rPh>
    <rPh sb="311" eb="313">
      <t>イジ</t>
    </rPh>
    <phoneticPr fontId="4"/>
  </si>
  <si>
    <t>　供用開始後19年が経過し、今後の処理機能の維持については、農業集落排水事業の老朽化対策に含めた形で計画的な更新を検討している。</t>
    <rPh sb="30" eb="32">
      <t>ノウギョウ</t>
    </rPh>
    <rPh sb="32" eb="34">
      <t>シュウラク</t>
    </rPh>
    <rPh sb="34" eb="36">
      <t>ハイスイ</t>
    </rPh>
    <rPh sb="36" eb="38">
      <t>ジギョウ</t>
    </rPh>
    <rPh sb="39" eb="42">
      <t>ロウキュウカ</t>
    </rPh>
    <rPh sb="42" eb="44">
      <t>タイサク</t>
    </rPh>
    <rPh sb="45" eb="46">
      <t>フク</t>
    </rPh>
    <rPh sb="48" eb="49">
      <t>カタチ</t>
    </rPh>
    <phoneticPr fontId="4"/>
  </si>
  <si>
    <t>　長浜市の小規模集合排水処理事業は、１地区の経営で、処理人口も30人に満たず、使用料収入を見込むことができないため、類似団体と比較しても、汚水処理原価は高く、経費回収率と施設利用率は低い状況にある。
　このため、平成26年度から使用料を公共下水道と統一し、財務改善を行っているが、今後も当該地区の人口減少は否めず、施設の老朽化の進行を考慮すると、経営状況はますます厳しくなることが予想される。
　また、資本費負担も平成40年度まで残る。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</si>
</sst>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D-4DE2-972F-4874331B61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386D-4DE2-972F-4874331B61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c:v>
                </c:pt>
                <c:pt idx="1">
                  <c:v>25</c:v>
                </c:pt>
                <c:pt idx="2">
                  <c:v>45</c:v>
                </c:pt>
                <c:pt idx="3">
                  <c:v>45</c:v>
                </c:pt>
                <c:pt idx="4">
                  <c:v>45</c:v>
                </c:pt>
              </c:numCache>
            </c:numRef>
          </c:val>
          <c:extLst>
            <c:ext xmlns:c16="http://schemas.microsoft.com/office/drawing/2014/chart" uri="{C3380CC4-5D6E-409C-BE32-E72D297353CC}">
              <c16:uniqueId val="{00000000-383A-434B-9402-53E23A38CE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383A-434B-9402-53E23A38CE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90-4ACE-960C-9C3C8BE529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2E90-4ACE-960C-9C3C8BE529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79.42</c:v>
                </c:pt>
                <c:pt idx="1">
                  <c:v>78.98</c:v>
                </c:pt>
                <c:pt idx="2">
                  <c:v>79.03</c:v>
                </c:pt>
                <c:pt idx="3">
                  <c:v>78.66</c:v>
                </c:pt>
                <c:pt idx="4">
                  <c:v>78.11</c:v>
                </c:pt>
              </c:numCache>
            </c:numRef>
          </c:val>
          <c:extLst>
            <c:ext xmlns:c16="http://schemas.microsoft.com/office/drawing/2014/chart" uri="{C3380CC4-5D6E-409C-BE32-E72D297353CC}">
              <c16:uniqueId val="{00000000-C806-42DC-9102-E7D3283F24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6-42DC-9102-E7D3283F24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C-42D5-95BE-43EB0AD742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C-42D5-95BE-43EB0AD742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D-4A3F-AC4A-91D88CC299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D-4A3F-AC4A-91D88CC299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4-4F74-AEB3-73BD31BE75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4-4F74-AEB3-73BD31BE75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A4-4A5F-89B1-C829A771A4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A4-4A5F-89B1-C829A771A4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4066.67</c:v>
                </c:pt>
                <c:pt idx="1">
                  <c:v>2974.75</c:v>
                </c:pt>
                <c:pt idx="2">
                  <c:v>4017.49</c:v>
                </c:pt>
                <c:pt idx="3">
                  <c:v>11022.84</c:v>
                </c:pt>
                <c:pt idx="4">
                  <c:v>8046.8</c:v>
                </c:pt>
              </c:numCache>
            </c:numRef>
          </c:val>
          <c:extLst>
            <c:ext xmlns:c16="http://schemas.microsoft.com/office/drawing/2014/chart" uri="{C3380CC4-5D6E-409C-BE32-E72D297353CC}">
              <c16:uniqueId val="{00000000-A1C2-4589-B2D0-4EA744E7E1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A1C2-4589-B2D0-4EA744E7E1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7.74</c:v>
                </c:pt>
                <c:pt idx="1">
                  <c:v>9.4700000000000006</c:v>
                </c:pt>
                <c:pt idx="2">
                  <c:v>8.73</c:v>
                </c:pt>
                <c:pt idx="3">
                  <c:v>9.24</c:v>
                </c:pt>
                <c:pt idx="4">
                  <c:v>8.6</c:v>
                </c:pt>
              </c:numCache>
            </c:numRef>
          </c:val>
          <c:extLst>
            <c:ext xmlns:c16="http://schemas.microsoft.com/office/drawing/2014/chart" uri="{C3380CC4-5D6E-409C-BE32-E72D297353CC}">
              <c16:uniqueId val="{00000000-D584-42ED-A2DC-8560239B0C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D584-42ED-A2DC-8560239B0C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1879.09</c:v>
                </c:pt>
                <c:pt idx="1">
                  <c:v>1525.09</c:v>
                </c:pt>
                <c:pt idx="2">
                  <c:v>1899.78</c:v>
                </c:pt>
                <c:pt idx="3">
                  <c:v>1994.31</c:v>
                </c:pt>
                <c:pt idx="4">
                  <c:v>2063.3200000000002</c:v>
                </c:pt>
              </c:numCache>
            </c:numRef>
          </c:val>
          <c:extLst>
            <c:ext xmlns:c16="http://schemas.microsoft.com/office/drawing/2014/chart" uri="{C3380CC4-5D6E-409C-BE32-E72D297353CC}">
              <c16:uniqueId val="{00000000-F9E0-48F4-B176-3FAF6A5862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F9E0-48F4-B176-3FAF6A5862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118498</v>
      </c>
      <c r="AM8" s="50"/>
      <c r="AN8" s="50"/>
      <c r="AO8" s="50"/>
      <c r="AP8" s="50"/>
      <c r="AQ8" s="50"/>
      <c r="AR8" s="50"/>
      <c r="AS8" s="50"/>
      <c r="AT8" s="45">
        <f>データ!T6</f>
        <v>681.02</v>
      </c>
      <c r="AU8" s="45"/>
      <c r="AV8" s="45"/>
      <c r="AW8" s="45"/>
      <c r="AX8" s="45"/>
      <c r="AY8" s="45"/>
      <c r="AZ8" s="45"/>
      <c r="BA8" s="45"/>
      <c r="BB8" s="45">
        <f>データ!U6</f>
        <v>174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0.02</v>
      </c>
      <c r="Q10" s="45"/>
      <c r="R10" s="45"/>
      <c r="S10" s="45"/>
      <c r="T10" s="45"/>
      <c r="U10" s="45"/>
      <c r="V10" s="45"/>
      <c r="W10" s="45">
        <f>データ!Q6</f>
        <v>59.45</v>
      </c>
      <c r="X10" s="45"/>
      <c r="Y10" s="45"/>
      <c r="Z10" s="45"/>
      <c r="AA10" s="45"/>
      <c r="AB10" s="45"/>
      <c r="AC10" s="45"/>
      <c r="AD10" s="50">
        <f>データ!R6</f>
        <v>2780</v>
      </c>
      <c r="AE10" s="50"/>
      <c r="AF10" s="50"/>
      <c r="AG10" s="50"/>
      <c r="AH10" s="50"/>
      <c r="AI10" s="50"/>
      <c r="AJ10" s="50"/>
      <c r="AK10" s="2"/>
      <c r="AL10" s="50">
        <f>データ!V6</f>
        <v>23</v>
      </c>
      <c r="AM10" s="50"/>
      <c r="AN10" s="50"/>
      <c r="AO10" s="50"/>
      <c r="AP10" s="50"/>
      <c r="AQ10" s="50"/>
      <c r="AR10" s="50"/>
      <c r="AS10" s="50"/>
      <c r="AT10" s="45">
        <f>データ!W6</f>
        <v>0.03</v>
      </c>
      <c r="AU10" s="45"/>
      <c r="AV10" s="45"/>
      <c r="AW10" s="45"/>
      <c r="AX10" s="45"/>
      <c r="AY10" s="45"/>
      <c r="AZ10" s="45"/>
      <c r="BA10" s="45"/>
      <c r="BB10" s="45">
        <f>データ!X6</f>
        <v>766.67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cPhR5/+8T42b84KiSFgKmtKezasHZfao9FqN7kzWj3Ls7yS/QLgRdUUvJmmUSqwhGVUqYLvkOvtvFQ6kZmpKbA==" saltValue="lXDBuRRsACc7BMd1hncM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252034</v>
      </c>
      <c r="D6" s="33">
        <f t="shared" si="3"/>
        <v>47</v>
      </c>
      <c r="E6" s="33">
        <f t="shared" si="3"/>
        <v>17</v>
      </c>
      <c r="F6" s="33">
        <f t="shared" si="3"/>
        <v>9</v>
      </c>
      <c r="G6" s="33">
        <f t="shared" si="3"/>
        <v>0</v>
      </c>
      <c r="H6" s="33" t="str">
        <f t="shared" si="3"/>
        <v>滋賀県　長浜市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0.02</v>
      </c>
      <c r="Q6" s="34">
        <f t="shared" si="3"/>
        <v>59.45</v>
      </c>
      <c r="R6" s="34">
        <f t="shared" si="3"/>
        <v>2780</v>
      </c>
      <c r="S6" s="34">
        <f t="shared" si="3"/>
        <v>118498</v>
      </c>
      <c r="T6" s="34">
        <f t="shared" si="3"/>
        <v>681.02</v>
      </c>
      <c r="U6" s="34">
        <f t="shared" si="3"/>
        <v>174</v>
      </c>
      <c r="V6" s="34">
        <f t="shared" si="3"/>
        <v>23</v>
      </c>
      <c r="W6" s="34">
        <f t="shared" si="3"/>
        <v>0.03</v>
      </c>
      <c r="X6" s="34">
        <f t="shared" si="3"/>
        <v>766.67</v>
      </c>
      <c r="Y6" s="35">
        <f>IF(Y7="",NA(),Y7)</f>
        <v>79.42</v>
      </c>
      <c r="Z6" s="35">
        <f t="shared" ref="Z6:AH6" si="4">IF(Z7="",NA(),Z7)</f>
        <v>78.98</v>
      </c>
      <c r="AA6" s="35">
        <f t="shared" si="4"/>
        <v>79.03</v>
      </c>
      <c r="AB6" s="35">
        <f t="shared" si="4"/>
        <v>78.66</v>
      </c>
      <c r="AC6" s="35">
        <f t="shared" si="4"/>
        <v>78.11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4066.67</v>
      </c>
      <c r="BG6" s="35">
        <f t="shared" ref="BG6:BO6" si="7">IF(BG7="",NA(),BG7)</f>
        <v>2974.75</v>
      </c>
      <c r="BH6" s="35">
        <f t="shared" si="7"/>
        <v>4017.49</v>
      </c>
      <c r="BI6" s="35">
        <f t="shared" si="7"/>
        <v>11022.84</v>
      </c>
      <c r="BJ6" s="35">
        <f t="shared" si="7"/>
        <v>8046.8</v>
      </c>
      <c r="BK6" s="35">
        <f t="shared" si="7"/>
        <v>2585.83</v>
      </c>
      <c r="BL6" s="35">
        <f t="shared" si="7"/>
        <v>2464.06</v>
      </c>
      <c r="BM6" s="35">
        <f t="shared" si="7"/>
        <v>1914.94</v>
      </c>
      <c r="BN6" s="35">
        <f t="shared" si="7"/>
        <v>1759.36</v>
      </c>
      <c r="BO6" s="35">
        <f t="shared" si="7"/>
        <v>1837.88</v>
      </c>
      <c r="BP6" s="34" t="str">
        <f>IF(BP7="","",IF(BP7="-","【-】","【"&amp;SUBSTITUTE(TEXT(BP7,"#,##0.00"),"-","△")&amp;"】"))</f>
        <v>【1,937.22】</v>
      </c>
      <c r="BQ6" s="35">
        <f>IF(BQ7="",NA(),BQ7)</f>
        <v>7.74</v>
      </c>
      <c r="BR6" s="35">
        <f t="shared" ref="BR6:BZ6" si="8">IF(BR7="",NA(),BR7)</f>
        <v>9.4700000000000006</v>
      </c>
      <c r="BS6" s="35">
        <f t="shared" si="8"/>
        <v>8.73</v>
      </c>
      <c r="BT6" s="35">
        <f t="shared" si="8"/>
        <v>9.24</v>
      </c>
      <c r="BU6" s="35">
        <f t="shared" si="8"/>
        <v>8.6</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1879.09</v>
      </c>
      <c r="CC6" s="35">
        <f t="shared" ref="CC6:CK6" si="9">IF(CC7="",NA(),CC7)</f>
        <v>1525.09</v>
      </c>
      <c r="CD6" s="35">
        <f t="shared" si="9"/>
        <v>1899.78</v>
      </c>
      <c r="CE6" s="35">
        <f t="shared" si="9"/>
        <v>1994.31</v>
      </c>
      <c r="CF6" s="35">
        <f t="shared" si="9"/>
        <v>2063.3200000000002</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25</v>
      </c>
      <c r="CN6" s="35">
        <f t="shared" ref="CN6:CV6" si="10">IF(CN7="",NA(),CN7)</f>
        <v>25</v>
      </c>
      <c r="CO6" s="35">
        <f t="shared" si="10"/>
        <v>45</v>
      </c>
      <c r="CP6" s="35">
        <f t="shared" si="10"/>
        <v>45</v>
      </c>
      <c r="CQ6" s="35">
        <f t="shared" si="10"/>
        <v>45</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252034</v>
      </c>
      <c r="D7" s="37">
        <v>47</v>
      </c>
      <c r="E7" s="37">
        <v>17</v>
      </c>
      <c r="F7" s="37">
        <v>9</v>
      </c>
      <c r="G7" s="37">
        <v>0</v>
      </c>
      <c r="H7" s="37" t="s">
        <v>96</v>
      </c>
      <c r="I7" s="37" t="s">
        <v>97</v>
      </c>
      <c r="J7" s="37" t="s">
        <v>98</v>
      </c>
      <c r="K7" s="37" t="s">
        <v>99</v>
      </c>
      <c r="L7" s="37" t="s">
        <v>100</v>
      </c>
      <c r="M7" s="37" t="s">
        <v>101</v>
      </c>
      <c r="N7" s="38" t="s">
        <v>102</v>
      </c>
      <c r="O7" s="38" t="s">
        <v>103</v>
      </c>
      <c r="P7" s="38">
        <v>0.02</v>
      </c>
      <c r="Q7" s="38">
        <v>59.45</v>
      </c>
      <c r="R7" s="38">
        <v>2780</v>
      </c>
      <c r="S7" s="38">
        <v>118498</v>
      </c>
      <c r="T7" s="38">
        <v>681.02</v>
      </c>
      <c r="U7" s="38">
        <v>174</v>
      </c>
      <c r="V7" s="38">
        <v>23</v>
      </c>
      <c r="W7" s="38">
        <v>0.03</v>
      </c>
      <c r="X7" s="38">
        <v>766.67</v>
      </c>
      <c r="Y7" s="38">
        <v>79.42</v>
      </c>
      <c r="Z7" s="38">
        <v>78.98</v>
      </c>
      <c r="AA7" s="38">
        <v>79.03</v>
      </c>
      <c r="AB7" s="38">
        <v>78.66</v>
      </c>
      <c r="AC7" s="38">
        <v>78.11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4066.67</v>
      </c>
      <c r="BG7" s="38">
        <v>2974.75</v>
      </c>
      <c r="BH7" s="38">
        <v>4017.49</v>
      </c>
      <c r="BI7" s="38">
        <v>11022.84</v>
      </c>
      <c r="BJ7" s="38">
        <v>8046.8</v>
      </c>
      <c r="BK7" s="38">
        <v>2585.83</v>
      </c>
      <c r="BL7" s="38">
        <v>2464.06</v>
      </c>
      <c r="BM7" s="38">
        <v>1914.94</v>
      </c>
      <c r="BN7" s="38">
        <v>1759.36</v>
      </c>
      <c r="BO7" s="38">
        <v>1837.88</v>
      </c>
      <c r="BP7" s="38">
        <v>1937.22</v>
      </c>
      <c r="BQ7" s="38">
        <v>7.74</v>
      </c>
      <c r="BR7" s="38">
        <v>9.4700000000000006</v>
      </c>
      <c r="BS7" s="38">
        <v>8.73</v>
      </c>
      <c r="BT7" s="38">
        <v>9.24</v>
      </c>
      <c r="BU7" s="38">
        <v>8.6</v>
      </c>
      <c r="BV7" s="38">
        <v>31.45</v>
      </c>
      <c r="BW7" s="38">
        <v>32.909999999999997</v>
      </c>
      <c r="BX7" s="38">
        <v>34.020000000000003</v>
      </c>
      <c r="BY7" s="38">
        <v>37.200000000000003</v>
      </c>
      <c r="BZ7" s="38">
        <v>35.03</v>
      </c>
      <c r="CA7" s="38">
        <v>35.299999999999997</v>
      </c>
      <c r="CB7" s="38">
        <v>1879.09</v>
      </c>
      <c r="CC7" s="38">
        <v>1525.09</v>
      </c>
      <c r="CD7" s="38">
        <v>1899.78</v>
      </c>
      <c r="CE7" s="38">
        <v>1994.31</v>
      </c>
      <c r="CF7" s="38">
        <v>2063.3200000000002</v>
      </c>
      <c r="CG7" s="38">
        <v>588.54999999999995</v>
      </c>
      <c r="CH7" s="38">
        <v>561.54</v>
      </c>
      <c r="CI7" s="38">
        <v>553.77</v>
      </c>
      <c r="CJ7" s="38">
        <v>508.64</v>
      </c>
      <c r="CK7" s="38">
        <v>525.22</v>
      </c>
      <c r="CL7" s="38">
        <v>521.14</v>
      </c>
      <c r="CM7" s="38">
        <v>25</v>
      </c>
      <c r="CN7" s="38">
        <v>25</v>
      </c>
      <c r="CO7" s="38">
        <v>45</v>
      </c>
      <c r="CP7" s="38">
        <v>45</v>
      </c>
      <c r="CQ7" s="38">
        <v>45</v>
      </c>
      <c r="CR7" s="38">
        <v>37.950000000000003</v>
      </c>
      <c r="CS7" s="38">
        <v>34.92</v>
      </c>
      <c r="CT7" s="38">
        <v>36.44</v>
      </c>
      <c r="CU7" s="38">
        <v>34.29</v>
      </c>
      <c r="CV7" s="38">
        <v>35.340000000000003</v>
      </c>
      <c r="CW7" s="38">
        <v>35.75</v>
      </c>
      <c r="CX7" s="38">
        <v>100</v>
      </c>
      <c r="CY7" s="38">
        <v>100</v>
      </c>
      <c r="CZ7" s="38">
        <v>100</v>
      </c>
      <c r="DA7" s="38">
        <v>100</v>
      </c>
      <c r="DB7" s="38">
        <v>100</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2021-02-24T04:57:57Z</cp:lastPrinted>
  <dcterms:created xsi:type="dcterms:W3CDTF">2019-12-05T05:27:11Z</dcterms:created>
  <dcterms:modified xsi:type="dcterms:W3CDTF">2021-02-24T05:00:02Z</dcterms:modified>
  <cp:category/>
</cp:coreProperties>
</file>