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都市建設部\都市建設部 下水道課\A_料金総務グループ\A_00 各事業関連業務\A 00 決算統計関係\平成２８年度決算統計\Ｈ30.1.29決算状況調査\長浜市\"/>
    </mc:Choice>
  </mc:AlternateContent>
  <workbookProtection workbookPassword="B319" lockStructure="1"/>
  <bookViews>
    <workbookView xWindow="0" yWindow="0" windowWidth="20490" windowHeight="7770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AL8" i="4" s="1"/>
  <c r="R6" i="5"/>
  <c r="AD10" i="4" s="1"/>
  <c r="Q6" i="5"/>
  <c r="W10" i="4" s="1"/>
  <c r="P6" i="5"/>
  <c r="O6" i="5"/>
  <c r="N6" i="5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I86" i="4"/>
  <c r="H86" i="4"/>
  <c r="AT10" i="4"/>
  <c r="AL10" i="4"/>
  <c r="P10" i="4"/>
  <c r="I10" i="4"/>
  <c r="B10" i="4"/>
  <c r="AT8" i="4"/>
  <c r="P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<sst xmlns="http://schemas.openxmlformats.org/spreadsheetml/2006/main" count="240" uniqueCount="125">
  <si>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</si>
  <si>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</si>
  <si>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</si>
  <si>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</si>
  <si>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</si>
  <si>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</si>
  <si>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</si>
  <si>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</si>
  <si>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</si>
  <si>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</si>
  <si>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</si>
  <si>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</si>
  <si>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</si>
  <si>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</si>
  <si>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</si>
  <si>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</si>
  <si>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</si>
  <si>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</si>
  <si>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</si>
  <si>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</si>
  <si>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</si>
  <si>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</si>
  <si>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</si>
  <si>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</si>
  <si>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</si>
  <si>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</si>
  <si>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</si>
  <si>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</si>
  <si>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</si>
  <si>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</si>
  <si>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</si>
  <si>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</si>
  <si>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</si>
  <si>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</si>
  <si>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</si>
  <si>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</si>
  <si>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</si>
  <si>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</si>
  <si>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</si>
  <si>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</si>
  <si>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</si>
  <si>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</si>
  <si>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</si>
  <si>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</si>
  <si>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</si>
  <si>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</si>
  <si>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</si>
  <si>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</si>
  <si>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</si>
  <si>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</si>
  <si>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</si>
  <si>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</si>
  <si>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</si>
  <si>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</si>
  <si>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</si>
  <si>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</si>
  <si>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</si>
  <si>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</si>
  <si>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</si>
  <si>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</si>
  <si>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</si>
  <si>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</si>
  <si>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</si>
  <si>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</si>
  <si>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</si>
  <si>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</si>
  <si>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</si>
  <si>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</si>
  <si>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</si>
  <si>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</si>
  <si>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</si>
  <si>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</si>
  <si>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</si>
  <si>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</si>
  <si>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</si>
  <si>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</si>
  <si>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</si>
  <si>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</si>
  <si>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</si>
  <si>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</si>
  <si>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</si>
  <si>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</si>
  <si>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</si>
  <si>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</si>
  <si>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</si>
  <si>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</si>
  <si>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</si>
  <si>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</si>
  <si>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</si>
  <si>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</si>
  <si>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</si>
  <si>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</si>
  <si>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</si>
  <si>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</si>
  <si>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</si>
  <si>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</si>
  <si>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</si>
  <si>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</si>
  <si>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</si>
  <si>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</si>
  <si>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</si>
  <si>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</si>
  <si>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</si>
  <si>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</si>
  <si>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</si>
  <si>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</si>
  <si>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</si>
  <si>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</si>
  <si>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</si>
  <si>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滋賀県　長浜市</t>
  </si>
  <si>
    <t>法非適用</t>
  </si>
  <si>
    <t>下水道事業</t>
  </si>
  <si>
    <t>小規模集合排水処理</t>
  </si>
  <si>
    <t>I2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</si>
  <si>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</si>
  <si>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</si>
  <si>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</si>
  <si>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</si>
  <si>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</si>
  <si>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</si>
  <si>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</si>
  <si>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　供用開始後１８年が経過し、今後の処理機能の維持については、農業集落排水事業に含めた形でのアセットマネジメント、ストックマネジメントを策定する中で、計画的な更新を検討している。</t>
    <phoneticPr fontId="4"/>
  </si>
  <si>
    <t>　長浜市の小規模集合排水処理事業は、１地区の経営で、処理人口も３０人に満たず、使用料収入を見込むことができないため、類似団体と比較しても、汚水処理原価は高く、経費回収率と施設利用率は低い状況にある。
　このため、平成２６年度から使用料を公共下水道と統一し、財務改善を行っているが、今後も当該地区の人口減少は否めず、施設の老朽化の進行を考慮すると、経営状況はますます厳しくなることが予想される。
　また、資本費負担も平成４０年度まで残る。</t>
    <rPh sb="39" eb="41">
      <t>シヨウ</t>
    </rPh>
    <rPh sb="41" eb="42">
      <t>リョウ</t>
    </rPh>
    <rPh sb="58" eb="60">
      <t>ルイジ</t>
    </rPh>
    <rPh sb="60" eb="62">
      <t>ダンタイ</t>
    </rPh>
    <rPh sb="63" eb="65">
      <t>ヒカク</t>
    </rPh>
    <rPh sb="69" eb="71">
      <t>オスイ</t>
    </rPh>
    <rPh sb="71" eb="73">
      <t>ショリ</t>
    </rPh>
    <rPh sb="73" eb="75">
      <t>ゲンカ</t>
    </rPh>
    <rPh sb="76" eb="77">
      <t>タカ</t>
    </rPh>
    <rPh sb="79" eb="81">
      <t>ケイヒ</t>
    </rPh>
    <rPh sb="81" eb="83">
      <t>カイシュウ</t>
    </rPh>
    <rPh sb="83" eb="84">
      <t>リツ</t>
    </rPh>
    <rPh sb="85" eb="87">
      <t>シセツ</t>
    </rPh>
    <rPh sb="87" eb="89">
      <t>リヨウ</t>
    </rPh>
    <rPh sb="89" eb="90">
      <t>リツ</t>
    </rPh>
    <rPh sb="91" eb="92">
      <t>ヒク</t>
    </rPh>
    <rPh sb="93" eb="95">
      <t>ジョウキョウ</t>
    </rPh>
    <rPh sb="140" eb="142">
      <t>コンゴ</t>
    </rPh>
    <rPh sb="148" eb="150">
      <t>ジンコウ</t>
    </rPh>
    <phoneticPr fontId="7"/>
  </si>
  <si>
    <t>非設置</t>
    <rPh sb="0" eb="1">
      <t>ヒ</t>
    </rPh>
    <rPh sb="1" eb="3">
      <t>セッチ</t>
    </rPh>
    <phoneticPr fontId="4"/>
  </si>
  <si>
    <t>　収益的収支比率については、企業債償還が経営の硬直化の要因となっており、一般会計からの繰入金に依存している状況である。
　企業債残高対事業規模比率については、現在高は減少しているものの、小規模施設の高資本整備を行っており、類似団体と比べても若干高い比率となっている。
　経費回収率については、処理人口も僅少であるため、一般会計からの繰入金に依存している状況である。
　汚水処理原価については、委託料等の労務単価の見直しや修繕料等の管理経費の増加により、類似団体の平均と比べても高い水準となっている。
　施設利用率については、前年度と比べ汚水量の増加により上昇したが、過疎化の影響で処理人口は減少傾向にあり、今後は徐々に下がっていくことが予想される。
　水洗化率については１００％で、類似団体の平均を大きく上回っている。</t>
    <rPh sb="47" eb="49">
      <t>イゾン</t>
    </rPh>
    <rPh sb="196" eb="198">
      <t>イタク</t>
    </rPh>
    <rPh sb="198" eb="199">
      <t>リョウ</t>
    </rPh>
    <rPh sb="199" eb="200">
      <t>トウ</t>
    </rPh>
    <rPh sb="213" eb="214">
      <t>トウ</t>
    </rPh>
    <rPh sb="262" eb="265">
      <t>ゼンネンド</t>
    </rPh>
    <rPh sb="266" eb="267">
      <t>クラ</t>
    </rPh>
    <rPh sb="268" eb="270">
      <t>オスイ</t>
    </rPh>
    <rPh sb="270" eb="271">
      <t>リョウ</t>
    </rPh>
    <rPh sb="272" eb="274">
      <t>ゾウカ</t>
    </rPh>
    <rPh sb="277" eb="279">
      <t>ジョウショウ</t>
    </rPh>
    <rPh sb="306" eb="308">
      <t>ジョジョ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</si>
</sst>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90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3" fillId="2" borderId="2" xfId="1" applyFont="1" applyFill="1" applyBorder="1" applyAlignment="1">
      <alignment horizontal="center" vertical="center" shrinkToFit="1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8264976"/>
        <c:axId val="478263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0.01</c:v>
                </c:pt>
                <c:pt idx="3">
                  <c:v>0</c:v>
                </c:pt>
                <c:pt idx="4" formatCode="#,##0.00;&quot;△&quot;#,##0.00;&quot;-&quot;">
                  <c:v>0.01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8264976"/>
        <c:axId val="478263408"/>
      </c:lineChart>
      <c:dateAx>
        <c:axId val="4782649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78263408"/>
        <c:crosses val="autoZero"/>
        <c:auto val="1"/>
        <c:lblOffset val="100"/>
        <c:baseTimeUnit val="years"/>
      </c:dateAx>
      <c:valAx>
        <c:axId val="478263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78264976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2943616"/>
        <c:axId val="482942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39.119999999999997</c:v>
                </c:pt>
                <c:pt idx="1">
                  <c:v>41.24</c:v>
                </c:pt>
                <c:pt idx="2">
                  <c:v>37.950000000000003</c:v>
                </c:pt>
                <c:pt idx="3">
                  <c:v>34.92</c:v>
                </c:pt>
                <c:pt idx="4">
                  <c:v>36.44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2943616"/>
        <c:axId val="482942832"/>
      </c:lineChart>
      <c:dateAx>
        <c:axId val="4829436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82942832"/>
        <c:crosses val="autoZero"/>
        <c:auto val="1"/>
        <c:lblOffset val="100"/>
        <c:baseTimeUnit val="years"/>
      </c:dateAx>
      <c:valAx>
        <c:axId val="4829428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829436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2943224"/>
        <c:axId val="4829404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87.79</c:v>
                </c:pt>
                <c:pt idx="1">
                  <c:v>88.34</c:v>
                </c:pt>
                <c:pt idx="2">
                  <c:v>88.2</c:v>
                </c:pt>
                <c:pt idx="3">
                  <c:v>88.64</c:v>
                </c:pt>
                <c:pt idx="4">
                  <c:v>89.93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2943224"/>
        <c:axId val="482940480"/>
      </c:lineChart>
      <c:dateAx>
        <c:axId val="4829432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82940480"/>
        <c:crosses val="autoZero"/>
        <c:auto val="1"/>
        <c:lblOffset val="100"/>
        <c:baseTimeUnit val="years"/>
      </c:dateAx>
      <c:valAx>
        <c:axId val="4829404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829432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80.05</c:v>
                </c:pt>
                <c:pt idx="1">
                  <c:v>78.88</c:v>
                </c:pt>
                <c:pt idx="2">
                  <c:v>79.42</c:v>
                </c:pt>
                <c:pt idx="3">
                  <c:v>78.98</c:v>
                </c:pt>
                <c:pt idx="4">
                  <c:v>79.03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8262624"/>
        <c:axId val="478262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8262624"/>
        <c:axId val="478262232"/>
      </c:lineChart>
      <c:dateAx>
        <c:axId val="478262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78262232"/>
        <c:crosses val="autoZero"/>
        <c:auto val="1"/>
        <c:lblOffset val="100"/>
        <c:baseTimeUnit val="years"/>
      </c:dateAx>
      <c:valAx>
        <c:axId val="478262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782626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8267328"/>
        <c:axId val="4782661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8267328"/>
        <c:axId val="478266152"/>
      </c:lineChart>
      <c:dateAx>
        <c:axId val="4782673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78266152"/>
        <c:crosses val="autoZero"/>
        <c:auto val="1"/>
        <c:lblOffset val="100"/>
        <c:baseTimeUnit val="years"/>
      </c:dateAx>
      <c:valAx>
        <c:axId val="4782661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782673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401880"/>
        <c:axId val="395400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401880"/>
        <c:axId val="395400312"/>
      </c:lineChart>
      <c:dateAx>
        <c:axId val="395401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5400312"/>
        <c:crosses val="autoZero"/>
        <c:auto val="1"/>
        <c:lblOffset val="100"/>
        <c:baseTimeUnit val="years"/>
      </c:dateAx>
      <c:valAx>
        <c:axId val="395400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5401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402664"/>
        <c:axId val="395403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402664"/>
        <c:axId val="395403448"/>
      </c:lineChart>
      <c:dateAx>
        <c:axId val="3954026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5403448"/>
        <c:crosses val="autoZero"/>
        <c:auto val="1"/>
        <c:lblOffset val="100"/>
        <c:baseTimeUnit val="years"/>
      </c:dateAx>
      <c:valAx>
        <c:axId val="395403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5402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398744"/>
        <c:axId val="395398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398744"/>
        <c:axId val="395398352"/>
      </c:lineChart>
      <c:dateAx>
        <c:axId val="3953987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5398352"/>
        <c:crosses val="autoZero"/>
        <c:auto val="1"/>
        <c:lblOffset val="100"/>
        <c:baseTimeUnit val="years"/>
      </c:dateAx>
      <c:valAx>
        <c:axId val="3953983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53987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4747.82</c:v>
                </c:pt>
                <c:pt idx="1">
                  <c:v>7418.3</c:v>
                </c:pt>
                <c:pt idx="2">
                  <c:v>4066.67</c:v>
                </c:pt>
                <c:pt idx="3">
                  <c:v>2974.75</c:v>
                </c:pt>
                <c:pt idx="4">
                  <c:v>4017.49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397568"/>
        <c:axId val="395403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3055.24</c:v>
                </c:pt>
                <c:pt idx="1">
                  <c:v>2574.4699999999998</c:v>
                </c:pt>
                <c:pt idx="2">
                  <c:v>2585.83</c:v>
                </c:pt>
                <c:pt idx="3">
                  <c:v>2464.06</c:v>
                </c:pt>
                <c:pt idx="4">
                  <c:v>1914.94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397568"/>
        <c:axId val="395403056"/>
      </c:lineChart>
      <c:dateAx>
        <c:axId val="3953975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5403056"/>
        <c:crosses val="autoZero"/>
        <c:auto val="1"/>
        <c:lblOffset val="100"/>
        <c:baseTimeUnit val="years"/>
      </c:dateAx>
      <c:valAx>
        <c:axId val="395403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53975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15.59</c:v>
                </c:pt>
                <c:pt idx="1">
                  <c:v>15.59</c:v>
                </c:pt>
                <c:pt idx="2">
                  <c:v>7.74</c:v>
                </c:pt>
                <c:pt idx="3">
                  <c:v>9.4700000000000006</c:v>
                </c:pt>
                <c:pt idx="4">
                  <c:v>8.73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2938912"/>
        <c:axId val="482945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29.25</c:v>
                </c:pt>
                <c:pt idx="1">
                  <c:v>31.04</c:v>
                </c:pt>
                <c:pt idx="2">
                  <c:v>31.45</c:v>
                </c:pt>
                <c:pt idx="3">
                  <c:v>32.909999999999997</c:v>
                </c:pt>
                <c:pt idx="4">
                  <c:v>34.020000000000003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2938912"/>
        <c:axId val="482945576"/>
      </c:lineChart>
      <c:dateAx>
        <c:axId val="4829389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82945576"/>
        <c:crosses val="autoZero"/>
        <c:auto val="1"/>
        <c:lblOffset val="100"/>
        <c:baseTimeUnit val="years"/>
      </c:dateAx>
      <c:valAx>
        <c:axId val="482945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829389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1578.81</c:v>
                </c:pt>
                <c:pt idx="1">
                  <c:v>1710.64</c:v>
                </c:pt>
                <c:pt idx="2">
                  <c:v>1879.09</c:v>
                </c:pt>
                <c:pt idx="3">
                  <c:v>1525.09</c:v>
                </c:pt>
                <c:pt idx="4">
                  <c:v>1899.78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2945968"/>
        <c:axId val="482940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622.30999999999995</c:v>
                </c:pt>
                <c:pt idx="1">
                  <c:v>589.39</c:v>
                </c:pt>
                <c:pt idx="2">
                  <c:v>588.54999999999995</c:v>
                </c:pt>
                <c:pt idx="3">
                  <c:v>561.54</c:v>
                </c:pt>
                <c:pt idx="4">
                  <c:v>553.77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2945968"/>
        <c:axId val="482940872"/>
      </c:lineChart>
      <c:dateAx>
        <c:axId val="4829459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82940872"/>
        <c:crosses val="autoZero"/>
        <c:auto val="1"/>
        <c:lblOffset val="100"/>
        <c:baseTimeUnit val="years"/>
      </c:dateAx>
      <c:valAx>
        <c:axId val="482940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829459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【2,448.19】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【90.08】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【556.04】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【33.55】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K1" zoomScaleNormal="100" workbookViewId="0">
      <selection activeCell="BL16" sqref="BL16:BZ44"/>
    </sheetView>
  </sheetViews>
  <sheetFormatPr defaultColWidth="2.625" defaultRowHeight="13.5" x14ac:dyDescent="0.1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15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15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 x14ac:dyDescent="0.15">
      <c r="A6" s="2"/>
      <c r="B6" s="43" t="str">
        <f>データ!H6</f>
        <v>滋賀県　長浜市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 x14ac:dyDescent="0.15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4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48" t="str">
        <f>データ!I6</f>
        <v>法非適用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小規模集合排水処理</v>
      </c>
      <c r="Q8" s="48"/>
      <c r="R8" s="48"/>
      <c r="S8" s="48"/>
      <c r="T8" s="48"/>
      <c r="U8" s="48"/>
      <c r="V8" s="48"/>
      <c r="W8" s="48" t="str">
        <f>データ!L6</f>
        <v>I2</v>
      </c>
      <c r="X8" s="48"/>
      <c r="Y8" s="48"/>
      <c r="Z8" s="48"/>
      <c r="AA8" s="48"/>
      <c r="AB8" s="48"/>
      <c r="AC8" s="48"/>
      <c r="AD8" s="49" t="s">
        <v>123</v>
      </c>
      <c r="AE8" s="49"/>
      <c r="AF8" s="49"/>
      <c r="AG8" s="49"/>
      <c r="AH8" s="49"/>
      <c r="AI8" s="49"/>
      <c r="AJ8" s="49"/>
      <c r="AK8" s="4"/>
      <c r="AL8" s="50">
        <f>データ!S6</f>
        <v>120123</v>
      </c>
      <c r="AM8" s="50"/>
      <c r="AN8" s="50"/>
      <c r="AO8" s="50"/>
      <c r="AP8" s="50"/>
      <c r="AQ8" s="50"/>
      <c r="AR8" s="50"/>
      <c r="AS8" s="50"/>
      <c r="AT8" s="45">
        <f>データ!T6</f>
        <v>681.02</v>
      </c>
      <c r="AU8" s="45"/>
      <c r="AV8" s="45"/>
      <c r="AW8" s="45"/>
      <c r="AX8" s="45"/>
      <c r="AY8" s="45"/>
      <c r="AZ8" s="45"/>
      <c r="BA8" s="45"/>
      <c r="BB8" s="45">
        <f>データ!U6</f>
        <v>176.39</v>
      </c>
      <c r="BC8" s="45"/>
      <c r="BD8" s="45"/>
      <c r="BE8" s="45"/>
      <c r="BF8" s="45"/>
      <c r="BG8" s="45"/>
      <c r="BH8" s="45"/>
      <c r="BI8" s="45"/>
      <c r="BJ8" s="4"/>
      <c r="BK8" s="4"/>
      <c r="BL8" s="46" t="s">
        <v>10</v>
      </c>
      <c r="BM8" s="47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4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4"/>
      <c r="BK9" s="4"/>
      <c r="BL9" s="51" t="s">
        <v>20</v>
      </c>
      <c r="BM9" s="52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0.02</v>
      </c>
      <c r="Q10" s="45"/>
      <c r="R10" s="45"/>
      <c r="S10" s="45"/>
      <c r="T10" s="45"/>
      <c r="U10" s="45"/>
      <c r="V10" s="45"/>
      <c r="W10" s="45">
        <f>データ!Q6</f>
        <v>54.77</v>
      </c>
      <c r="X10" s="45"/>
      <c r="Y10" s="45"/>
      <c r="Z10" s="45"/>
      <c r="AA10" s="45"/>
      <c r="AB10" s="45"/>
      <c r="AC10" s="45"/>
      <c r="AD10" s="50">
        <f>データ!R6</f>
        <v>2780</v>
      </c>
      <c r="AE10" s="50"/>
      <c r="AF10" s="50"/>
      <c r="AG10" s="50"/>
      <c r="AH10" s="50"/>
      <c r="AI10" s="50"/>
      <c r="AJ10" s="50"/>
      <c r="AK10" s="2"/>
      <c r="AL10" s="50">
        <f>データ!V6</f>
        <v>24</v>
      </c>
      <c r="AM10" s="50"/>
      <c r="AN10" s="50"/>
      <c r="AO10" s="50"/>
      <c r="AP10" s="50"/>
      <c r="AQ10" s="50"/>
      <c r="AR10" s="50"/>
      <c r="AS10" s="50"/>
      <c r="AT10" s="45">
        <f>データ!W6</f>
        <v>0.03</v>
      </c>
      <c r="AU10" s="45"/>
      <c r="AV10" s="45"/>
      <c r="AW10" s="45"/>
      <c r="AX10" s="45"/>
      <c r="AY10" s="45"/>
      <c r="AZ10" s="45"/>
      <c r="BA10" s="45"/>
      <c r="BB10" s="45">
        <f>データ!X6</f>
        <v>800</v>
      </c>
      <c r="BC10" s="45"/>
      <c r="BD10" s="45"/>
      <c r="BE10" s="45"/>
      <c r="BF10" s="45"/>
      <c r="BG10" s="45"/>
      <c r="BH10" s="45"/>
      <c r="BI10" s="45"/>
      <c r="BJ10" s="2"/>
      <c r="BK10" s="2"/>
      <c r="BL10" s="53" t="s">
        <v>22</v>
      </c>
      <c r="BM10" s="54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5" t="s">
        <v>24</v>
      </c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</row>
    <row r="14" spans="1:78" ht="13.5" customHeight="1" x14ac:dyDescent="0.15">
      <c r="A14" s="2"/>
      <c r="B14" s="57" t="s">
        <v>25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9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69" t="s">
        <v>124</v>
      </c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1"/>
    </row>
    <row r="17" spans="1:78" ht="13.5" customHeight="1" x14ac:dyDescent="0.15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69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1"/>
    </row>
    <row r="18" spans="1:78" ht="13.5" customHeight="1" x14ac:dyDescent="0.15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69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1"/>
    </row>
    <row r="19" spans="1:78" ht="13.5" customHeight="1" x14ac:dyDescent="0.15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69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1"/>
    </row>
    <row r="20" spans="1:78" ht="13.5" customHeight="1" x14ac:dyDescent="0.15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69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1"/>
    </row>
    <row r="21" spans="1:78" ht="13.5" customHeight="1" x14ac:dyDescent="0.15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69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1"/>
    </row>
    <row r="22" spans="1:78" ht="13.5" customHeight="1" x14ac:dyDescent="0.15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69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1"/>
    </row>
    <row r="23" spans="1:78" ht="13.5" customHeight="1" x14ac:dyDescent="0.15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69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1"/>
    </row>
    <row r="24" spans="1:78" ht="13.5" customHeight="1" x14ac:dyDescent="0.15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69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1"/>
    </row>
    <row r="25" spans="1:78" ht="13.5" customHeight="1" x14ac:dyDescent="0.15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69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1"/>
    </row>
    <row r="26" spans="1:78" ht="13.5" customHeight="1" x14ac:dyDescent="0.15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69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1"/>
    </row>
    <row r="27" spans="1:78" ht="13.5" customHeight="1" x14ac:dyDescent="0.15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69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1"/>
    </row>
    <row r="28" spans="1:78" ht="13.5" customHeight="1" x14ac:dyDescent="0.15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69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1"/>
    </row>
    <row r="29" spans="1:78" ht="13.5" customHeight="1" x14ac:dyDescent="0.15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69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1"/>
    </row>
    <row r="30" spans="1:78" ht="13.5" customHeight="1" x14ac:dyDescent="0.15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69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1"/>
    </row>
    <row r="31" spans="1:78" ht="13.5" customHeight="1" x14ac:dyDescent="0.15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69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1"/>
    </row>
    <row r="32" spans="1:78" ht="13.5" customHeight="1" x14ac:dyDescent="0.15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69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1"/>
    </row>
    <row r="33" spans="1:78" ht="13.5" customHeight="1" x14ac:dyDescent="0.15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69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1"/>
    </row>
    <row r="34" spans="1:78" ht="13.5" customHeight="1" x14ac:dyDescent="0.15">
      <c r="A34" s="2"/>
      <c r="B34" s="17"/>
      <c r="C34" s="75" t="s">
        <v>27</v>
      </c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20"/>
      <c r="R34" s="75" t="s">
        <v>28</v>
      </c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20"/>
      <c r="AG34" s="75" t="s">
        <v>29</v>
      </c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20"/>
      <c r="AV34" s="75" t="s">
        <v>30</v>
      </c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19"/>
      <c r="BK34" s="2"/>
      <c r="BL34" s="69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1"/>
    </row>
    <row r="35" spans="1:78" ht="13.5" customHeight="1" x14ac:dyDescent="0.15">
      <c r="A35" s="2"/>
      <c r="B35" s="17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20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20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20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19"/>
      <c r="BK35" s="2"/>
      <c r="BL35" s="69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1"/>
    </row>
    <row r="36" spans="1:78" ht="13.5" customHeight="1" x14ac:dyDescent="0.15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69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1"/>
    </row>
    <row r="37" spans="1:78" ht="13.5" customHeight="1" x14ac:dyDescent="0.15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69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1"/>
    </row>
    <row r="38" spans="1:78" ht="13.5" customHeight="1" x14ac:dyDescent="0.15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69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1"/>
    </row>
    <row r="39" spans="1:78" ht="13.5" customHeight="1" x14ac:dyDescent="0.15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69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1"/>
    </row>
    <row r="40" spans="1:78" ht="13.5" customHeight="1" x14ac:dyDescent="0.15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69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1"/>
    </row>
    <row r="41" spans="1:78" ht="13.5" customHeight="1" x14ac:dyDescent="0.15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69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1"/>
    </row>
    <row r="42" spans="1:78" ht="13.5" customHeight="1" x14ac:dyDescent="0.15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69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1"/>
    </row>
    <row r="43" spans="1:78" ht="13.5" customHeight="1" x14ac:dyDescent="0.15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69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1"/>
    </row>
    <row r="44" spans="1:78" ht="13.5" customHeight="1" x14ac:dyDescent="0.15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72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4"/>
    </row>
    <row r="45" spans="1:78" ht="13.5" customHeight="1" x14ac:dyDescent="0.15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63" t="s">
        <v>31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69" t="s">
        <v>121</v>
      </c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1"/>
    </row>
    <row r="48" spans="1:78" ht="13.5" customHeight="1" x14ac:dyDescent="0.15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69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1"/>
    </row>
    <row r="49" spans="1:78" ht="13.5" customHeight="1" x14ac:dyDescent="0.15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69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1"/>
    </row>
    <row r="50" spans="1:78" ht="13.5" customHeight="1" x14ac:dyDescent="0.15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69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1"/>
    </row>
    <row r="51" spans="1:78" ht="13.5" customHeight="1" x14ac:dyDescent="0.15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69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1"/>
    </row>
    <row r="52" spans="1:78" ht="13.5" customHeight="1" x14ac:dyDescent="0.15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69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1"/>
    </row>
    <row r="53" spans="1:78" ht="13.5" customHeight="1" x14ac:dyDescent="0.15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69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1"/>
    </row>
    <row r="54" spans="1:78" ht="13.5" customHeight="1" x14ac:dyDescent="0.15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69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1"/>
    </row>
    <row r="55" spans="1:78" ht="13.5" customHeight="1" x14ac:dyDescent="0.15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69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1"/>
    </row>
    <row r="56" spans="1:78" ht="13.5" customHeight="1" x14ac:dyDescent="0.15">
      <c r="A56" s="2"/>
      <c r="B56" s="17"/>
      <c r="C56" s="75" t="s">
        <v>32</v>
      </c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20"/>
      <c r="R56" s="75" t="s">
        <v>33</v>
      </c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20"/>
      <c r="AG56" s="75" t="s">
        <v>34</v>
      </c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20"/>
      <c r="AV56" s="75" t="s">
        <v>35</v>
      </c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19"/>
      <c r="BK56" s="2"/>
      <c r="BL56" s="69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1"/>
    </row>
    <row r="57" spans="1:78" ht="13.5" customHeight="1" x14ac:dyDescent="0.15">
      <c r="A57" s="2"/>
      <c r="B57" s="17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20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20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20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19"/>
      <c r="BK57" s="2"/>
      <c r="BL57" s="69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1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69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70"/>
      <c r="BX58" s="70"/>
      <c r="BY58" s="70"/>
      <c r="BZ58" s="71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69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1"/>
    </row>
    <row r="60" spans="1:78" ht="13.5" customHeight="1" x14ac:dyDescent="0.15">
      <c r="A60" s="2"/>
      <c r="B60" s="60" t="s">
        <v>36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69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1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69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70"/>
      <c r="BX61" s="70"/>
      <c r="BY61" s="70"/>
      <c r="BZ61" s="71"/>
    </row>
    <row r="62" spans="1:78" ht="13.5" customHeight="1" x14ac:dyDescent="0.15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69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70"/>
      <c r="BX62" s="70"/>
      <c r="BY62" s="70"/>
      <c r="BZ62" s="71"/>
    </row>
    <row r="63" spans="1:78" ht="13.5" customHeight="1" x14ac:dyDescent="0.15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72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4"/>
    </row>
    <row r="64" spans="1:78" ht="13.5" customHeight="1" x14ac:dyDescent="0.15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63" t="s">
        <v>37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76" t="s">
        <v>122</v>
      </c>
      <c r="BM66" s="77"/>
      <c r="BN66" s="77"/>
      <c r="BO66" s="77"/>
      <c r="BP66" s="77"/>
      <c r="BQ66" s="77"/>
      <c r="BR66" s="77"/>
      <c r="BS66" s="77"/>
      <c r="BT66" s="77"/>
      <c r="BU66" s="77"/>
      <c r="BV66" s="77"/>
      <c r="BW66" s="77"/>
      <c r="BX66" s="77"/>
      <c r="BY66" s="77"/>
      <c r="BZ66" s="78"/>
    </row>
    <row r="67" spans="1:78" ht="13.5" customHeight="1" x14ac:dyDescent="0.15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76"/>
      <c r="BM67" s="77"/>
      <c r="BN67" s="77"/>
      <c r="BO67" s="77"/>
      <c r="BP67" s="77"/>
      <c r="BQ67" s="77"/>
      <c r="BR67" s="77"/>
      <c r="BS67" s="77"/>
      <c r="BT67" s="77"/>
      <c r="BU67" s="77"/>
      <c r="BV67" s="77"/>
      <c r="BW67" s="77"/>
      <c r="BX67" s="77"/>
      <c r="BY67" s="77"/>
      <c r="BZ67" s="78"/>
    </row>
    <row r="68" spans="1:78" ht="13.5" customHeight="1" x14ac:dyDescent="0.15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76"/>
      <c r="BM68" s="77"/>
      <c r="BN68" s="77"/>
      <c r="BO68" s="77"/>
      <c r="BP68" s="77"/>
      <c r="BQ68" s="77"/>
      <c r="BR68" s="77"/>
      <c r="BS68" s="77"/>
      <c r="BT68" s="77"/>
      <c r="BU68" s="77"/>
      <c r="BV68" s="77"/>
      <c r="BW68" s="77"/>
      <c r="BX68" s="77"/>
      <c r="BY68" s="77"/>
      <c r="BZ68" s="78"/>
    </row>
    <row r="69" spans="1:78" ht="13.5" customHeight="1" x14ac:dyDescent="0.15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76"/>
      <c r="BM69" s="77"/>
      <c r="BN69" s="77"/>
      <c r="BO69" s="77"/>
      <c r="BP69" s="77"/>
      <c r="BQ69" s="77"/>
      <c r="BR69" s="77"/>
      <c r="BS69" s="77"/>
      <c r="BT69" s="77"/>
      <c r="BU69" s="77"/>
      <c r="BV69" s="77"/>
      <c r="BW69" s="77"/>
      <c r="BX69" s="77"/>
      <c r="BY69" s="77"/>
      <c r="BZ69" s="78"/>
    </row>
    <row r="70" spans="1:78" ht="13.5" customHeight="1" x14ac:dyDescent="0.15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76"/>
      <c r="BM70" s="77"/>
      <c r="BN70" s="77"/>
      <c r="BO70" s="77"/>
      <c r="BP70" s="77"/>
      <c r="BQ70" s="77"/>
      <c r="BR70" s="77"/>
      <c r="BS70" s="77"/>
      <c r="BT70" s="77"/>
      <c r="BU70" s="77"/>
      <c r="BV70" s="77"/>
      <c r="BW70" s="77"/>
      <c r="BX70" s="77"/>
      <c r="BY70" s="77"/>
      <c r="BZ70" s="78"/>
    </row>
    <row r="71" spans="1:78" ht="13.5" customHeight="1" x14ac:dyDescent="0.15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76"/>
      <c r="BM71" s="77"/>
      <c r="BN71" s="77"/>
      <c r="BO71" s="77"/>
      <c r="BP71" s="77"/>
      <c r="BQ71" s="77"/>
      <c r="BR71" s="77"/>
      <c r="BS71" s="77"/>
      <c r="BT71" s="77"/>
      <c r="BU71" s="77"/>
      <c r="BV71" s="77"/>
      <c r="BW71" s="77"/>
      <c r="BX71" s="77"/>
      <c r="BY71" s="77"/>
      <c r="BZ71" s="78"/>
    </row>
    <row r="72" spans="1:78" ht="13.5" customHeight="1" x14ac:dyDescent="0.15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76"/>
      <c r="BM72" s="77"/>
      <c r="BN72" s="77"/>
      <c r="BO72" s="77"/>
      <c r="BP72" s="77"/>
      <c r="BQ72" s="77"/>
      <c r="BR72" s="77"/>
      <c r="BS72" s="77"/>
      <c r="BT72" s="77"/>
      <c r="BU72" s="77"/>
      <c r="BV72" s="77"/>
      <c r="BW72" s="77"/>
      <c r="BX72" s="77"/>
      <c r="BY72" s="77"/>
      <c r="BZ72" s="78"/>
    </row>
    <row r="73" spans="1:78" ht="13.5" customHeight="1" x14ac:dyDescent="0.15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76"/>
      <c r="BM73" s="77"/>
      <c r="BN73" s="77"/>
      <c r="BO73" s="77"/>
      <c r="BP73" s="77"/>
      <c r="BQ73" s="77"/>
      <c r="BR73" s="77"/>
      <c r="BS73" s="77"/>
      <c r="BT73" s="77"/>
      <c r="BU73" s="77"/>
      <c r="BV73" s="77"/>
      <c r="BW73" s="77"/>
      <c r="BX73" s="77"/>
      <c r="BY73" s="77"/>
      <c r="BZ73" s="78"/>
    </row>
    <row r="74" spans="1:78" ht="13.5" customHeight="1" x14ac:dyDescent="0.15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76"/>
      <c r="BM74" s="77"/>
      <c r="BN74" s="77"/>
      <c r="BO74" s="77"/>
      <c r="BP74" s="77"/>
      <c r="BQ74" s="77"/>
      <c r="BR74" s="77"/>
      <c r="BS74" s="77"/>
      <c r="BT74" s="77"/>
      <c r="BU74" s="77"/>
      <c r="BV74" s="77"/>
      <c r="BW74" s="77"/>
      <c r="BX74" s="77"/>
      <c r="BY74" s="77"/>
      <c r="BZ74" s="78"/>
    </row>
    <row r="75" spans="1:78" ht="13.5" customHeight="1" x14ac:dyDescent="0.15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76"/>
      <c r="BM75" s="77"/>
      <c r="BN75" s="77"/>
      <c r="BO75" s="77"/>
      <c r="BP75" s="77"/>
      <c r="BQ75" s="77"/>
      <c r="BR75" s="77"/>
      <c r="BS75" s="77"/>
      <c r="BT75" s="77"/>
      <c r="BU75" s="77"/>
      <c r="BV75" s="77"/>
      <c r="BW75" s="77"/>
      <c r="BX75" s="77"/>
      <c r="BY75" s="77"/>
      <c r="BZ75" s="78"/>
    </row>
    <row r="76" spans="1:78" ht="13.5" customHeight="1" x14ac:dyDescent="0.15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76"/>
      <c r="BM76" s="77"/>
      <c r="BN76" s="77"/>
      <c r="BO76" s="77"/>
      <c r="BP76" s="77"/>
      <c r="BQ76" s="77"/>
      <c r="BR76" s="77"/>
      <c r="BS76" s="77"/>
      <c r="BT76" s="77"/>
      <c r="BU76" s="77"/>
      <c r="BV76" s="77"/>
      <c r="BW76" s="77"/>
      <c r="BX76" s="77"/>
      <c r="BY76" s="77"/>
      <c r="BZ76" s="78"/>
    </row>
    <row r="77" spans="1:78" ht="13.5" customHeight="1" x14ac:dyDescent="0.15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76"/>
      <c r="BM77" s="77"/>
      <c r="BN77" s="77"/>
      <c r="BO77" s="77"/>
      <c r="BP77" s="77"/>
      <c r="BQ77" s="77"/>
      <c r="BR77" s="77"/>
      <c r="BS77" s="77"/>
      <c r="BT77" s="77"/>
      <c r="BU77" s="77"/>
      <c r="BV77" s="77"/>
      <c r="BW77" s="77"/>
      <c r="BX77" s="77"/>
      <c r="BY77" s="77"/>
      <c r="BZ77" s="78"/>
    </row>
    <row r="78" spans="1:78" ht="13.5" customHeight="1" x14ac:dyDescent="0.15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76"/>
      <c r="BM78" s="77"/>
      <c r="BN78" s="77"/>
      <c r="BO78" s="77"/>
      <c r="BP78" s="77"/>
      <c r="BQ78" s="77"/>
      <c r="BR78" s="77"/>
      <c r="BS78" s="77"/>
      <c r="BT78" s="77"/>
      <c r="BU78" s="77"/>
      <c r="BV78" s="77"/>
      <c r="BW78" s="77"/>
      <c r="BX78" s="77"/>
      <c r="BY78" s="77"/>
      <c r="BZ78" s="78"/>
    </row>
    <row r="79" spans="1:78" ht="13.5" customHeight="1" x14ac:dyDescent="0.15">
      <c r="A79" s="2"/>
      <c r="B79" s="17"/>
      <c r="C79" s="75" t="s">
        <v>38</v>
      </c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20"/>
      <c r="V79" s="20"/>
      <c r="W79" s="75" t="s">
        <v>39</v>
      </c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20"/>
      <c r="AP79" s="20"/>
      <c r="AQ79" s="75" t="s">
        <v>40</v>
      </c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18"/>
      <c r="BJ79" s="19"/>
      <c r="BK79" s="2"/>
      <c r="BL79" s="76"/>
      <c r="BM79" s="77"/>
      <c r="BN79" s="77"/>
      <c r="BO79" s="77"/>
      <c r="BP79" s="77"/>
      <c r="BQ79" s="77"/>
      <c r="BR79" s="77"/>
      <c r="BS79" s="77"/>
      <c r="BT79" s="77"/>
      <c r="BU79" s="77"/>
      <c r="BV79" s="77"/>
      <c r="BW79" s="77"/>
      <c r="BX79" s="77"/>
      <c r="BY79" s="77"/>
      <c r="BZ79" s="78"/>
    </row>
    <row r="80" spans="1:78" ht="13.5" customHeight="1" x14ac:dyDescent="0.15">
      <c r="A80" s="2"/>
      <c r="B80" s="17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20"/>
      <c r="V80" s="20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20"/>
      <c r="AP80" s="20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18"/>
      <c r="BJ80" s="19"/>
      <c r="BK80" s="2"/>
      <c r="BL80" s="76"/>
      <c r="BM80" s="77"/>
      <c r="BN80" s="77"/>
      <c r="BO80" s="77"/>
      <c r="BP80" s="77"/>
      <c r="BQ80" s="77"/>
      <c r="BR80" s="77"/>
      <c r="BS80" s="77"/>
      <c r="BT80" s="77"/>
      <c r="BU80" s="77"/>
      <c r="BV80" s="77"/>
      <c r="BW80" s="77"/>
      <c r="BX80" s="77"/>
      <c r="BY80" s="77"/>
      <c r="BZ80" s="78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76"/>
      <c r="BM81" s="77"/>
      <c r="BN81" s="77"/>
      <c r="BO81" s="77"/>
      <c r="BP81" s="77"/>
      <c r="BQ81" s="77"/>
      <c r="BR81" s="77"/>
      <c r="BS81" s="77"/>
      <c r="BT81" s="77"/>
      <c r="BU81" s="77"/>
      <c r="BV81" s="77"/>
      <c r="BW81" s="77"/>
      <c r="BX81" s="77"/>
      <c r="BY81" s="77"/>
      <c r="BZ81" s="78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9"/>
      <c r="BM82" s="80"/>
      <c r="BN82" s="80"/>
      <c r="BO82" s="80"/>
      <c r="BP82" s="80"/>
      <c r="BQ82" s="80"/>
      <c r="BR82" s="80"/>
      <c r="BS82" s="80"/>
      <c r="BT82" s="80"/>
      <c r="BU82" s="80"/>
      <c r="BV82" s="80"/>
      <c r="BW82" s="80"/>
      <c r="BX82" s="80"/>
      <c r="BY82" s="80"/>
      <c r="BZ82" s="81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【2,448.19】</v>
      </c>
      <c r="I86" s="26" t="str">
        <f>データ!CA6</f>
        <v>【33.55】</v>
      </c>
      <c r="J86" s="26" t="str">
        <f>データ!CL6</f>
        <v>【556.04】</v>
      </c>
      <c r="K86" s="26" t="str">
        <f>データ!CW6</f>
        <v>【37.13】</v>
      </c>
      <c r="L86" s="26" t="str">
        <f>データ!DH6</f>
        <v>【90.08】</v>
      </c>
      <c r="M86" s="26" t="s">
        <v>55</v>
      </c>
      <c r="N86" s="26" t="s">
        <v>55</v>
      </c>
      <c r="O86" s="26" t="str">
        <f>データ!EO6</f>
        <v>【0.01】</v>
      </c>
    </row>
  </sheetData>
  <sheetProtection password="B319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1" max="1" width="9" style="3"/>
    <col min="2" max="144" width="11.875" style="3" customWidth="1"/>
    <col min="145" max="16384" width="9" style="3"/>
  </cols>
  <sheetData>
    <row r="1" spans="1:145" x14ac:dyDescent="0.15">
      <c r="A1" s="3" t="s">
        <v>56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57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58</v>
      </c>
      <c r="B3" s="29" t="s">
        <v>59</v>
      </c>
      <c r="C3" s="29" t="s">
        <v>60</v>
      </c>
      <c r="D3" s="29" t="s">
        <v>61</v>
      </c>
      <c r="E3" s="29" t="s">
        <v>62</v>
      </c>
      <c r="F3" s="29" t="s">
        <v>63</v>
      </c>
      <c r="G3" s="29" t="s">
        <v>64</v>
      </c>
      <c r="H3" s="83" t="s">
        <v>65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5"/>
      <c r="Y3" s="89" t="s">
        <v>66</v>
      </c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/>
      <c r="DI3" s="82" t="s">
        <v>67</v>
      </c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  <c r="EO3" s="82"/>
    </row>
    <row r="4" spans="1:145" x14ac:dyDescent="0.15">
      <c r="A4" s="28" t="s">
        <v>68</v>
      </c>
      <c r="B4" s="30"/>
      <c r="C4" s="30"/>
      <c r="D4" s="30"/>
      <c r="E4" s="30"/>
      <c r="F4" s="30"/>
      <c r="G4" s="30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8"/>
      <c r="Y4" s="82" t="s">
        <v>69</v>
      </c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 t="s">
        <v>70</v>
      </c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 t="s">
        <v>71</v>
      </c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 t="s">
        <v>72</v>
      </c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 t="s">
        <v>73</v>
      </c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 t="s">
        <v>74</v>
      </c>
      <c r="CC4" s="82"/>
      <c r="CD4" s="82"/>
      <c r="CE4" s="82"/>
      <c r="CF4" s="82"/>
      <c r="CG4" s="82"/>
      <c r="CH4" s="82"/>
      <c r="CI4" s="82"/>
      <c r="CJ4" s="82"/>
      <c r="CK4" s="82"/>
      <c r="CL4" s="82"/>
      <c r="CM4" s="82" t="s">
        <v>75</v>
      </c>
      <c r="CN4" s="82"/>
      <c r="CO4" s="82"/>
      <c r="CP4" s="82"/>
      <c r="CQ4" s="82"/>
      <c r="CR4" s="82"/>
      <c r="CS4" s="82"/>
      <c r="CT4" s="82"/>
      <c r="CU4" s="82"/>
      <c r="CV4" s="82"/>
      <c r="CW4" s="82"/>
      <c r="CX4" s="82" t="s">
        <v>76</v>
      </c>
      <c r="CY4" s="82"/>
      <c r="CZ4" s="82"/>
      <c r="DA4" s="82"/>
      <c r="DB4" s="82"/>
      <c r="DC4" s="82"/>
      <c r="DD4" s="82"/>
      <c r="DE4" s="82"/>
      <c r="DF4" s="82"/>
      <c r="DG4" s="82"/>
      <c r="DH4" s="82"/>
      <c r="DI4" s="82" t="s">
        <v>77</v>
      </c>
      <c r="DJ4" s="82"/>
      <c r="DK4" s="82"/>
      <c r="DL4" s="82"/>
      <c r="DM4" s="82"/>
      <c r="DN4" s="82"/>
      <c r="DO4" s="82"/>
      <c r="DP4" s="82"/>
      <c r="DQ4" s="82"/>
      <c r="DR4" s="82"/>
      <c r="DS4" s="82"/>
      <c r="DT4" s="82" t="s">
        <v>78</v>
      </c>
      <c r="DU4" s="82"/>
      <c r="DV4" s="82"/>
      <c r="DW4" s="82"/>
      <c r="DX4" s="82"/>
      <c r="DY4" s="82"/>
      <c r="DZ4" s="82"/>
      <c r="EA4" s="82"/>
      <c r="EB4" s="82"/>
      <c r="EC4" s="82"/>
      <c r="ED4" s="82"/>
      <c r="EE4" s="82" t="s">
        <v>79</v>
      </c>
      <c r="EF4" s="82"/>
      <c r="EG4" s="82"/>
      <c r="EH4" s="82"/>
      <c r="EI4" s="82"/>
      <c r="EJ4" s="82"/>
      <c r="EK4" s="82"/>
      <c r="EL4" s="82"/>
      <c r="EM4" s="82"/>
      <c r="EN4" s="82"/>
      <c r="EO4" s="82"/>
    </row>
    <row r="5" spans="1:145" x14ac:dyDescent="0.15">
      <c r="A5" s="28" t="s">
        <v>80</v>
      </c>
      <c r="B5" s="31"/>
      <c r="C5" s="31"/>
      <c r="D5" s="31"/>
      <c r="E5" s="31"/>
      <c r="F5" s="31"/>
      <c r="G5" s="31"/>
      <c r="H5" s="32" t="s">
        <v>81</v>
      </c>
      <c r="I5" s="32" t="s">
        <v>82</v>
      </c>
      <c r="J5" s="32" t="s">
        <v>83</v>
      </c>
      <c r="K5" s="32" t="s">
        <v>84</v>
      </c>
      <c r="L5" s="32" t="s">
        <v>85</v>
      </c>
      <c r="M5" s="32" t="s">
        <v>5</v>
      </c>
      <c r="N5" s="32" t="s">
        <v>86</v>
      </c>
      <c r="O5" s="32" t="s">
        <v>87</v>
      </c>
      <c r="P5" s="32" t="s">
        <v>88</v>
      </c>
      <c r="Q5" s="32" t="s">
        <v>89</v>
      </c>
      <c r="R5" s="32" t="s">
        <v>90</v>
      </c>
      <c r="S5" s="32" t="s">
        <v>91</v>
      </c>
      <c r="T5" s="32" t="s">
        <v>92</v>
      </c>
      <c r="U5" s="32" t="s">
        <v>93</v>
      </c>
      <c r="V5" s="32" t="s">
        <v>94</v>
      </c>
      <c r="W5" s="32" t="s">
        <v>95</v>
      </c>
      <c r="X5" s="32" t="s">
        <v>96</v>
      </c>
      <c r="Y5" s="32" t="s">
        <v>97</v>
      </c>
      <c r="Z5" s="32" t="s">
        <v>98</v>
      </c>
      <c r="AA5" s="32" t="s">
        <v>99</v>
      </c>
      <c r="AB5" s="32" t="s">
        <v>100</v>
      </c>
      <c r="AC5" s="32" t="s">
        <v>101</v>
      </c>
      <c r="AD5" s="32" t="s">
        <v>102</v>
      </c>
      <c r="AE5" s="32" t="s">
        <v>103</v>
      </c>
      <c r="AF5" s="32" t="s">
        <v>104</v>
      </c>
      <c r="AG5" s="32" t="s">
        <v>105</v>
      </c>
      <c r="AH5" s="32" t="s">
        <v>106</v>
      </c>
      <c r="AI5" s="32" t="s">
        <v>43</v>
      </c>
      <c r="AJ5" s="32" t="s">
        <v>97</v>
      </c>
      <c r="AK5" s="32" t="s">
        <v>98</v>
      </c>
      <c r="AL5" s="32" t="s">
        <v>99</v>
      </c>
      <c r="AM5" s="32" t="s">
        <v>100</v>
      </c>
      <c r="AN5" s="32" t="s">
        <v>101</v>
      </c>
      <c r="AO5" s="32" t="s">
        <v>102</v>
      </c>
      <c r="AP5" s="32" t="s">
        <v>103</v>
      </c>
      <c r="AQ5" s="32" t="s">
        <v>104</v>
      </c>
      <c r="AR5" s="32" t="s">
        <v>105</v>
      </c>
      <c r="AS5" s="32" t="s">
        <v>106</v>
      </c>
      <c r="AT5" s="32" t="s">
        <v>107</v>
      </c>
      <c r="AU5" s="32" t="s">
        <v>97</v>
      </c>
      <c r="AV5" s="32" t="s">
        <v>98</v>
      </c>
      <c r="AW5" s="32" t="s">
        <v>99</v>
      </c>
      <c r="AX5" s="32" t="s">
        <v>100</v>
      </c>
      <c r="AY5" s="32" t="s">
        <v>101</v>
      </c>
      <c r="AZ5" s="32" t="s">
        <v>102</v>
      </c>
      <c r="BA5" s="32" t="s">
        <v>103</v>
      </c>
      <c r="BB5" s="32" t="s">
        <v>104</v>
      </c>
      <c r="BC5" s="32" t="s">
        <v>105</v>
      </c>
      <c r="BD5" s="32" t="s">
        <v>106</v>
      </c>
      <c r="BE5" s="32" t="s">
        <v>107</v>
      </c>
      <c r="BF5" s="32" t="s">
        <v>97</v>
      </c>
      <c r="BG5" s="32" t="s">
        <v>98</v>
      </c>
      <c r="BH5" s="32" t="s">
        <v>99</v>
      </c>
      <c r="BI5" s="32" t="s">
        <v>100</v>
      </c>
      <c r="BJ5" s="32" t="s">
        <v>101</v>
      </c>
      <c r="BK5" s="32" t="s">
        <v>102</v>
      </c>
      <c r="BL5" s="32" t="s">
        <v>103</v>
      </c>
      <c r="BM5" s="32" t="s">
        <v>104</v>
      </c>
      <c r="BN5" s="32" t="s">
        <v>105</v>
      </c>
      <c r="BO5" s="32" t="s">
        <v>106</v>
      </c>
      <c r="BP5" s="32" t="s">
        <v>107</v>
      </c>
      <c r="BQ5" s="32" t="s">
        <v>97</v>
      </c>
      <c r="BR5" s="32" t="s">
        <v>98</v>
      </c>
      <c r="BS5" s="32" t="s">
        <v>99</v>
      </c>
      <c r="BT5" s="32" t="s">
        <v>100</v>
      </c>
      <c r="BU5" s="32" t="s">
        <v>101</v>
      </c>
      <c r="BV5" s="32" t="s">
        <v>102</v>
      </c>
      <c r="BW5" s="32" t="s">
        <v>103</v>
      </c>
      <c r="BX5" s="32" t="s">
        <v>104</v>
      </c>
      <c r="BY5" s="32" t="s">
        <v>105</v>
      </c>
      <c r="BZ5" s="32" t="s">
        <v>106</v>
      </c>
      <c r="CA5" s="32" t="s">
        <v>107</v>
      </c>
      <c r="CB5" s="32" t="s">
        <v>97</v>
      </c>
      <c r="CC5" s="32" t="s">
        <v>98</v>
      </c>
      <c r="CD5" s="32" t="s">
        <v>99</v>
      </c>
      <c r="CE5" s="32" t="s">
        <v>100</v>
      </c>
      <c r="CF5" s="32" t="s">
        <v>101</v>
      </c>
      <c r="CG5" s="32" t="s">
        <v>102</v>
      </c>
      <c r="CH5" s="32" t="s">
        <v>103</v>
      </c>
      <c r="CI5" s="32" t="s">
        <v>104</v>
      </c>
      <c r="CJ5" s="32" t="s">
        <v>105</v>
      </c>
      <c r="CK5" s="32" t="s">
        <v>106</v>
      </c>
      <c r="CL5" s="32" t="s">
        <v>107</v>
      </c>
      <c r="CM5" s="32" t="s">
        <v>97</v>
      </c>
      <c r="CN5" s="32" t="s">
        <v>98</v>
      </c>
      <c r="CO5" s="32" t="s">
        <v>99</v>
      </c>
      <c r="CP5" s="32" t="s">
        <v>100</v>
      </c>
      <c r="CQ5" s="32" t="s">
        <v>101</v>
      </c>
      <c r="CR5" s="32" t="s">
        <v>102</v>
      </c>
      <c r="CS5" s="32" t="s">
        <v>103</v>
      </c>
      <c r="CT5" s="32" t="s">
        <v>104</v>
      </c>
      <c r="CU5" s="32" t="s">
        <v>105</v>
      </c>
      <c r="CV5" s="32" t="s">
        <v>106</v>
      </c>
      <c r="CW5" s="32" t="s">
        <v>107</v>
      </c>
      <c r="CX5" s="32" t="s">
        <v>97</v>
      </c>
      <c r="CY5" s="32" t="s">
        <v>98</v>
      </c>
      <c r="CZ5" s="32" t="s">
        <v>99</v>
      </c>
      <c r="DA5" s="32" t="s">
        <v>100</v>
      </c>
      <c r="DB5" s="32" t="s">
        <v>101</v>
      </c>
      <c r="DC5" s="32" t="s">
        <v>102</v>
      </c>
      <c r="DD5" s="32" t="s">
        <v>103</v>
      </c>
      <c r="DE5" s="32" t="s">
        <v>104</v>
      </c>
      <c r="DF5" s="32" t="s">
        <v>105</v>
      </c>
      <c r="DG5" s="32" t="s">
        <v>106</v>
      </c>
      <c r="DH5" s="32" t="s">
        <v>107</v>
      </c>
      <c r="DI5" s="32" t="s">
        <v>97</v>
      </c>
      <c r="DJ5" s="32" t="s">
        <v>98</v>
      </c>
      <c r="DK5" s="32" t="s">
        <v>99</v>
      </c>
      <c r="DL5" s="32" t="s">
        <v>100</v>
      </c>
      <c r="DM5" s="32" t="s">
        <v>101</v>
      </c>
      <c r="DN5" s="32" t="s">
        <v>102</v>
      </c>
      <c r="DO5" s="32" t="s">
        <v>103</v>
      </c>
      <c r="DP5" s="32" t="s">
        <v>104</v>
      </c>
      <c r="DQ5" s="32" t="s">
        <v>105</v>
      </c>
      <c r="DR5" s="32" t="s">
        <v>106</v>
      </c>
      <c r="DS5" s="32" t="s">
        <v>107</v>
      </c>
      <c r="DT5" s="32" t="s">
        <v>97</v>
      </c>
      <c r="DU5" s="32" t="s">
        <v>98</v>
      </c>
      <c r="DV5" s="32" t="s">
        <v>99</v>
      </c>
      <c r="DW5" s="32" t="s">
        <v>100</v>
      </c>
      <c r="DX5" s="32" t="s">
        <v>101</v>
      </c>
      <c r="DY5" s="32" t="s">
        <v>102</v>
      </c>
      <c r="DZ5" s="32" t="s">
        <v>103</v>
      </c>
      <c r="EA5" s="32" t="s">
        <v>104</v>
      </c>
      <c r="EB5" s="32" t="s">
        <v>105</v>
      </c>
      <c r="EC5" s="32" t="s">
        <v>106</v>
      </c>
      <c r="ED5" s="32" t="s">
        <v>107</v>
      </c>
      <c r="EE5" s="32" t="s">
        <v>97</v>
      </c>
      <c r="EF5" s="32" t="s">
        <v>98</v>
      </c>
      <c r="EG5" s="32" t="s">
        <v>99</v>
      </c>
      <c r="EH5" s="32" t="s">
        <v>100</v>
      </c>
      <c r="EI5" s="32" t="s">
        <v>101</v>
      </c>
      <c r="EJ5" s="32" t="s">
        <v>102</v>
      </c>
      <c r="EK5" s="32" t="s">
        <v>103</v>
      </c>
      <c r="EL5" s="32" t="s">
        <v>104</v>
      </c>
      <c r="EM5" s="32" t="s">
        <v>105</v>
      </c>
      <c r="EN5" s="32" t="s">
        <v>106</v>
      </c>
      <c r="EO5" s="32" t="s">
        <v>107</v>
      </c>
    </row>
    <row r="6" spans="1:145" s="36" customFormat="1" x14ac:dyDescent="0.15">
      <c r="A6" s="28" t="s">
        <v>108</v>
      </c>
      <c r="B6" s="33">
        <f>B7</f>
        <v>2016</v>
      </c>
      <c r="C6" s="33">
        <f t="shared" ref="C6:X6" si="3">C7</f>
        <v>252034</v>
      </c>
      <c r="D6" s="33">
        <f t="shared" si="3"/>
        <v>47</v>
      </c>
      <c r="E6" s="33">
        <f t="shared" si="3"/>
        <v>17</v>
      </c>
      <c r="F6" s="33">
        <f t="shared" si="3"/>
        <v>9</v>
      </c>
      <c r="G6" s="33">
        <f t="shared" si="3"/>
        <v>0</v>
      </c>
      <c r="H6" s="33" t="str">
        <f t="shared" si="3"/>
        <v>滋賀県　長浜市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小規模集合排水処理</v>
      </c>
      <c r="L6" s="33" t="str">
        <f t="shared" si="3"/>
        <v>I2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0.02</v>
      </c>
      <c r="Q6" s="34">
        <f t="shared" si="3"/>
        <v>54.77</v>
      </c>
      <c r="R6" s="34">
        <f t="shared" si="3"/>
        <v>2780</v>
      </c>
      <c r="S6" s="34">
        <f t="shared" si="3"/>
        <v>120123</v>
      </c>
      <c r="T6" s="34">
        <f t="shared" si="3"/>
        <v>681.02</v>
      </c>
      <c r="U6" s="34">
        <f t="shared" si="3"/>
        <v>176.39</v>
      </c>
      <c r="V6" s="34">
        <f t="shared" si="3"/>
        <v>24</v>
      </c>
      <c r="W6" s="34">
        <f t="shared" si="3"/>
        <v>0.03</v>
      </c>
      <c r="X6" s="34">
        <f t="shared" si="3"/>
        <v>800</v>
      </c>
      <c r="Y6" s="35">
        <f>IF(Y7="",NA(),Y7)</f>
        <v>80.05</v>
      </c>
      <c r="Z6" s="35">
        <f t="shared" ref="Z6:AH6" si="4">IF(Z7="",NA(),Z7)</f>
        <v>78.88</v>
      </c>
      <c r="AA6" s="35">
        <f t="shared" si="4"/>
        <v>79.42</v>
      </c>
      <c r="AB6" s="35">
        <f t="shared" si="4"/>
        <v>78.98</v>
      </c>
      <c r="AC6" s="35">
        <f t="shared" si="4"/>
        <v>79.03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4747.82</v>
      </c>
      <c r="BG6" s="35">
        <f t="shared" ref="BG6:BO6" si="7">IF(BG7="",NA(),BG7)</f>
        <v>7418.3</v>
      </c>
      <c r="BH6" s="35">
        <f t="shared" si="7"/>
        <v>4066.67</v>
      </c>
      <c r="BI6" s="35">
        <f t="shared" si="7"/>
        <v>2974.75</v>
      </c>
      <c r="BJ6" s="35">
        <f t="shared" si="7"/>
        <v>4017.49</v>
      </c>
      <c r="BK6" s="35">
        <f t="shared" si="7"/>
        <v>3055.24</v>
      </c>
      <c r="BL6" s="35">
        <f t="shared" si="7"/>
        <v>2574.4699999999998</v>
      </c>
      <c r="BM6" s="35">
        <f t="shared" si="7"/>
        <v>2585.83</v>
      </c>
      <c r="BN6" s="35">
        <f t="shared" si="7"/>
        <v>2464.06</v>
      </c>
      <c r="BO6" s="35">
        <f t="shared" si="7"/>
        <v>1914.94</v>
      </c>
      <c r="BP6" s="34" t="str">
        <f>IF(BP7="","",IF(BP7="-","【-】","【"&amp;SUBSTITUTE(TEXT(BP7,"#,##0.00"),"-","△")&amp;"】"))</f>
        <v>【2,448.19】</v>
      </c>
      <c r="BQ6" s="35">
        <f>IF(BQ7="",NA(),BQ7)</f>
        <v>15.59</v>
      </c>
      <c r="BR6" s="35">
        <f t="shared" ref="BR6:BZ6" si="8">IF(BR7="",NA(),BR7)</f>
        <v>15.59</v>
      </c>
      <c r="BS6" s="35">
        <f t="shared" si="8"/>
        <v>7.74</v>
      </c>
      <c r="BT6" s="35">
        <f t="shared" si="8"/>
        <v>9.4700000000000006</v>
      </c>
      <c r="BU6" s="35">
        <f t="shared" si="8"/>
        <v>8.73</v>
      </c>
      <c r="BV6" s="35">
        <f t="shared" si="8"/>
        <v>29.25</v>
      </c>
      <c r="BW6" s="35">
        <f t="shared" si="8"/>
        <v>31.04</v>
      </c>
      <c r="BX6" s="35">
        <f t="shared" si="8"/>
        <v>31.45</v>
      </c>
      <c r="BY6" s="35">
        <f t="shared" si="8"/>
        <v>32.909999999999997</v>
      </c>
      <c r="BZ6" s="35">
        <f t="shared" si="8"/>
        <v>34.020000000000003</v>
      </c>
      <c r="CA6" s="34" t="str">
        <f>IF(CA7="","",IF(CA7="-","【-】","【"&amp;SUBSTITUTE(TEXT(CA7,"#,##0.00"),"-","△")&amp;"】"))</f>
        <v>【33.55】</v>
      </c>
      <c r="CB6" s="35">
        <f>IF(CB7="",NA(),CB7)</f>
        <v>1578.81</v>
      </c>
      <c r="CC6" s="35">
        <f t="shared" ref="CC6:CK6" si="9">IF(CC7="",NA(),CC7)</f>
        <v>1710.64</v>
      </c>
      <c r="CD6" s="35">
        <f t="shared" si="9"/>
        <v>1879.09</v>
      </c>
      <c r="CE6" s="35">
        <f t="shared" si="9"/>
        <v>1525.09</v>
      </c>
      <c r="CF6" s="35">
        <f t="shared" si="9"/>
        <v>1899.78</v>
      </c>
      <c r="CG6" s="35">
        <f t="shared" si="9"/>
        <v>622.30999999999995</v>
      </c>
      <c r="CH6" s="35">
        <f t="shared" si="9"/>
        <v>589.39</v>
      </c>
      <c r="CI6" s="35">
        <f t="shared" si="9"/>
        <v>588.54999999999995</v>
      </c>
      <c r="CJ6" s="35">
        <f t="shared" si="9"/>
        <v>561.54</v>
      </c>
      <c r="CK6" s="35">
        <f t="shared" si="9"/>
        <v>553.77</v>
      </c>
      <c r="CL6" s="34" t="str">
        <f>IF(CL7="","",IF(CL7="-","【-】","【"&amp;SUBSTITUTE(TEXT(CL7,"#,##0.00"),"-","△")&amp;"】"))</f>
        <v>【556.04】</v>
      </c>
      <c r="CM6" s="35">
        <f>IF(CM7="",NA(),CM7)</f>
        <v>25</v>
      </c>
      <c r="CN6" s="35">
        <f t="shared" ref="CN6:CV6" si="10">IF(CN7="",NA(),CN7)</f>
        <v>25</v>
      </c>
      <c r="CO6" s="35">
        <f t="shared" si="10"/>
        <v>25</v>
      </c>
      <c r="CP6" s="35">
        <f t="shared" si="10"/>
        <v>25</v>
      </c>
      <c r="CQ6" s="35">
        <f t="shared" si="10"/>
        <v>45</v>
      </c>
      <c r="CR6" s="35">
        <f t="shared" si="10"/>
        <v>39.119999999999997</v>
      </c>
      <c r="CS6" s="35">
        <f t="shared" si="10"/>
        <v>41.24</v>
      </c>
      <c r="CT6" s="35">
        <f t="shared" si="10"/>
        <v>37.950000000000003</v>
      </c>
      <c r="CU6" s="35">
        <f t="shared" si="10"/>
        <v>34.92</v>
      </c>
      <c r="CV6" s="35">
        <f t="shared" si="10"/>
        <v>36.44</v>
      </c>
      <c r="CW6" s="34" t="str">
        <f>IF(CW7="","",IF(CW7="-","【-】","【"&amp;SUBSTITUTE(TEXT(CW7,"#,##0.00"),"-","△")&amp;"】"))</f>
        <v>【37.13】</v>
      </c>
      <c r="CX6" s="35">
        <f>IF(CX7="",NA(),CX7)</f>
        <v>100</v>
      </c>
      <c r="CY6" s="35">
        <f t="shared" ref="CY6:DG6" si="11">IF(CY7="",NA(),CY7)</f>
        <v>100</v>
      </c>
      <c r="CZ6" s="35">
        <f t="shared" si="11"/>
        <v>100</v>
      </c>
      <c r="DA6" s="35">
        <f t="shared" si="11"/>
        <v>100</v>
      </c>
      <c r="DB6" s="35">
        <f t="shared" si="11"/>
        <v>100</v>
      </c>
      <c r="DC6" s="35">
        <f t="shared" si="11"/>
        <v>87.79</v>
      </c>
      <c r="DD6" s="35">
        <f t="shared" si="11"/>
        <v>88.34</v>
      </c>
      <c r="DE6" s="35">
        <f t="shared" si="11"/>
        <v>88.2</v>
      </c>
      <c r="DF6" s="35">
        <f t="shared" si="11"/>
        <v>88.64</v>
      </c>
      <c r="DG6" s="35">
        <f t="shared" si="11"/>
        <v>89.93</v>
      </c>
      <c r="DH6" s="34" t="str">
        <f>IF(DH7="","",IF(DH7="-","【-】","【"&amp;SUBSTITUTE(TEXT(DH7,"#,##0.00"),"-","△")&amp;"】"))</f>
        <v>【90.08】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4">
        <f t="shared" si="14"/>
        <v>0</v>
      </c>
      <c r="EK6" s="34">
        <f t="shared" si="14"/>
        <v>0</v>
      </c>
      <c r="EL6" s="35">
        <f t="shared" si="14"/>
        <v>0.01</v>
      </c>
      <c r="EM6" s="34">
        <f t="shared" si="14"/>
        <v>0</v>
      </c>
      <c r="EN6" s="35">
        <f t="shared" si="14"/>
        <v>0.01</v>
      </c>
      <c r="EO6" s="34" t="str">
        <f>IF(EO7="","",IF(EO7="-","【-】","【"&amp;SUBSTITUTE(TEXT(EO7,"#,##0.00"),"-","△")&amp;"】"))</f>
        <v>【0.01】</v>
      </c>
    </row>
    <row r="7" spans="1:145" s="36" customFormat="1" x14ac:dyDescent="0.15">
      <c r="A7" s="28"/>
      <c r="B7" s="37">
        <v>2016</v>
      </c>
      <c r="C7" s="37">
        <v>252034</v>
      </c>
      <c r="D7" s="37">
        <v>47</v>
      </c>
      <c r="E7" s="37">
        <v>17</v>
      </c>
      <c r="F7" s="37">
        <v>9</v>
      </c>
      <c r="G7" s="37">
        <v>0</v>
      </c>
      <c r="H7" s="37" t="s">
        <v>109</v>
      </c>
      <c r="I7" s="37" t="s">
        <v>110</v>
      </c>
      <c r="J7" s="37" t="s">
        <v>111</v>
      </c>
      <c r="K7" s="37" t="s">
        <v>112</v>
      </c>
      <c r="L7" s="37" t="s">
        <v>113</v>
      </c>
      <c r="M7" s="37"/>
      <c r="N7" s="38" t="s">
        <v>114</v>
      </c>
      <c r="O7" s="38" t="s">
        <v>115</v>
      </c>
      <c r="P7" s="38">
        <v>0.02</v>
      </c>
      <c r="Q7" s="38">
        <v>54.77</v>
      </c>
      <c r="R7" s="38">
        <v>2780</v>
      </c>
      <c r="S7" s="38">
        <v>120123</v>
      </c>
      <c r="T7" s="38">
        <v>681.02</v>
      </c>
      <c r="U7" s="38">
        <v>176.39</v>
      </c>
      <c r="V7" s="38">
        <v>24</v>
      </c>
      <c r="W7" s="38">
        <v>0.03</v>
      </c>
      <c r="X7" s="38">
        <v>800</v>
      </c>
      <c r="Y7" s="38">
        <v>80.05</v>
      </c>
      <c r="Z7" s="38">
        <v>78.88</v>
      </c>
      <c r="AA7" s="38">
        <v>79.42</v>
      </c>
      <c r="AB7" s="38">
        <v>78.98</v>
      </c>
      <c r="AC7" s="38">
        <v>79.03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4747.82</v>
      </c>
      <c r="BG7" s="38">
        <v>7418.3</v>
      </c>
      <c r="BH7" s="38">
        <v>4066.67</v>
      </c>
      <c r="BI7" s="38">
        <v>2974.75</v>
      </c>
      <c r="BJ7" s="38">
        <v>4017.49</v>
      </c>
      <c r="BK7" s="38">
        <v>3055.24</v>
      </c>
      <c r="BL7" s="38">
        <v>2574.4699999999998</v>
      </c>
      <c r="BM7" s="38">
        <v>2585.83</v>
      </c>
      <c r="BN7" s="38">
        <v>2464.06</v>
      </c>
      <c r="BO7" s="38">
        <v>1914.94</v>
      </c>
      <c r="BP7" s="38">
        <v>2448.19</v>
      </c>
      <c r="BQ7" s="38">
        <v>15.59</v>
      </c>
      <c r="BR7" s="38">
        <v>15.59</v>
      </c>
      <c r="BS7" s="38">
        <v>7.74</v>
      </c>
      <c r="BT7" s="38">
        <v>9.4700000000000006</v>
      </c>
      <c r="BU7" s="38">
        <v>8.73</v>
      </c>
      <c r="BV7" s="38">
        <v>29.25</v>
      </c>
      <c r="BW7" s="38">
        <v>31.04</v>
      </c>
      <c r="BX7" s="38">
        <v>31.45</v>
      </c>
      <c r="BY7" s="38">
        <v>32.909999999999997</v>
      </c>
      <c r="BZ7" s="38">
        <v>34.020000000000003</v>
      </c>
      <c r="CA7" s="38">
        <v>33.549999999999997</v>
      </c>
      <c r="CB7" s="38">
        <v>1578.81</v>
      </c>
      <c r="CC7" s="38">
        <v>1710.64</v>
      </c>
      <c r="CD7" s="38">
        <v>1879.09</v>
      </c>
      <c r="CE7" s="38">
        <v>1525.09</v>
      </c>
      <c r="CF7" s="38">
        <v>1899.78</v>
      </c>
      <c r="CG7" s="38">
        <v>622.30999999999995</v>
      </c>
      <c r="CH7" s="38">
        <v>589.39</v>
      </c>
      <c r="CI7" s="38">
        <v>588.54999999999995</v>
      </c>
      <c r="CJ7" s="38">
        <v>561.54</v>
      </c>
      <c r="CK7" s="38">
        <v>553.77</v>
      </c>
      <c r="CL7" s="38">
        <v>556.04</v>
      </c>
      <c r="CM7" s="38">
        <v>25</v>
      </c>
      <c r="CN7" s="38">
        <v>25</v>
      </c>
      <c r="CO7" s="38">
        <v>25</v>
      </c>
      <c r="CP7" s="38">
        <v>25</v>
      </c>
      <c r="CQ7" s="38">
        <v>45</v>
      </c>
      <c r="CR7" s="38">
        <v>39.119999999999997</v>
      </c>
      <c r="CS7" s="38">
        <v>41.24</v>
      </c>
      <c r="CT7" s="38">
        <v>37.950000000000003</v>
      </c>
      <c r="CU7" s="38">
        <v>34.92</v>
      </c>
      <c r="CV7" s="38">
        <v>36.44</v>
      </c>
      <c r="CW7" s="38">
        <v>37.130000000000003</v>
      </c>
      <c r="CX7" s="38">
        <v>100</v>
      </c>
      <c r="CY7" s="38">
        <v>100</v>
      </c>
      <c r="CZ7" s="38">
        <v>100</v>
      </c>
      <c r="DA7" s="38">
        <v>100</v>
      </c>
      <c r="DB7" s="38">
        <v>100</v>
      </c>
      <c r="DC7" s="38">
        <v>87.79</v>
      </c>
      <c r="DD7" s="38">
        <v>88.34</v>
      </c>
      <c r="DE7" s="38">
        <v>88.2</v>
      </c>
      <c r="DF7" s="38">
        <v>88.64</v>
      </c>
      <c r="DG7" s="38">
        <v>89.93</v>
      </c>
      <c r="DH7" s="38">
        <v>90.08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</v>
      </c>
      <c r="EK7" s="38">
        <v>0</v>
      </c>
      <c r="EL7" s="38">
        <v>0.01</v>
      </c>
      <c r="EM7" s="38">
        <v>0</v>
      </c>
      <c r="EN7" s="38">
        <v>0.01</v>
      </c>
      <c r="EO7" s="38">
        <v>0.01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116</v>
      </c>
      <c r="C9" s="40" t="s">
        <v>117</v>
      </c>
      <c r="D9" s="40" t="s">
        <v>118</v>
      </c>
      <c r="E9" s="40" t="s">
        <v>119</v>
      </c>
      <c r="F9" s="40" t="s">
        <v>120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59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岡田 輝之</cp:lastModifiedBy>
  <cp:lastPrinted>2018-02-08T06:58:17Z</cp:lastPrinted>
  <dcterms:created xsi:type="dcterms:W3CDTF">2017-12-25T02:38:17Z</dcterms:created>
  <dcterms:modified xsi:type="dcterms:W3CDTF">2018-02-22T05:54:49Z</dcterms:modified>
  <cp:category/>
</cp:coreProperties>
</file>