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1年度決算統計\☆☆経営比較分析表\〔公開用〕経営比較分析表\"/>
    </mc:Choice>
  </mc:AlternateContent>
  <xr:revisionPtr revIDLastSave="0" documentId="13_ncr:1_{3230E91D-84B4-441C-A847-030195118028}" xr6:coauthVersionLast="36" xr6:coauthVersionMax="36" xr10:uidLastSave="{00000000-0000-0000-0000-000000000000}"/>
  <workbookProtection workbookAlgorithmName="SHA-512" workbookHashValue="FU50lY1f6FCloxfqFjytRrSxLvlGFAGD5MI6fRk/fkEtYQUiw/tE9zo9CuP2aUKSOl1zBNwIcNQPwjbXKREabg==" workbookSaltValue="j8fk+KqmxY3hcu/XeF0liA=="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<sst xmlns="http://schemas.openxmlformats.org/spreadsheetml/2006/main" count="236" uniqueCount="120">
  <si>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</si>
  <si>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</si>
  <si>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</si>
  <si>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</si>
  <si>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</si>
  <si>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</si>
  <si>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</si>
  <si>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</si>
  <si>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</si>
  <si>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</si>
  <si>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</si>
  <si>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</si>
  <si>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</si>
  <si>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</si>
  <si>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</si>
  <si>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</si>
  <si>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</si>
  <si>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</si>
  <si>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</si>
  <si>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</si>
  <si>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</si>
  <si>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</si>
  <si>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</si>
  <si>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</si>
  <si>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</si>
  <si>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</si>
  <si>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</si>
  <si>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</si>
  <si>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</si>
  <si>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</si>
  <si>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</si>
  <si>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</si>
  <si>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</si>
  <si>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</si>
  <si>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</si>
  <si>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</si>
  <si>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</si>
  <si>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</si>
  <si>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</si>
  <si>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</si>
  <si>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</si>
  <si>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</si>
  <si>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</si>
  <si>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</si>
  <si>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</si>
  <si>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</si>
  <si>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</si>
  <si>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</si>
  <si>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</si>
  <si>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</si>
  <si>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</si>
  <si>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</si>
  <si>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</si>
  <si>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</si>
  <si>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</si>
  <si>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</si>
  <si>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</si>
  <si>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</si>
  <si>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</si>
  <si>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</si>
  <si>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</si>
  <si>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</si>
  <si>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</si>
  <si>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</si>
  <si>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</si>
  <si>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</si>
  <si>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</si>
  <si>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</si>
  <si>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</si>
  <si>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</si>
  <si>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</si>
  <si>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</si>
  <si>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</si>
  <si>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</si>
  <si>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</si>
  <si>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</si>
  <si>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</si>
  <si>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</si>
  <si>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</si>
  <si>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</si>
  <si>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</si>
  <si>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</si>
  <si>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</si>
  <si>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</si>
  <si>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</si>
  <si>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</si>
  <si>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</si>
  <si>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</si>
  <si>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</si>
  <si>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</si>
  <si>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</si>
  <si>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</si>
  <si>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</si>
  <si>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</si>
  <si>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</si>
  <si>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</si>
  <si>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</si>
  <si>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</si>
  <si>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</si>
  <si>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</si>
  <si>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</si>
  <si>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</si>
  <si>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</si>
  <si>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</si>
  <si>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</si>
  <si>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</si>
  <si>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</si>
  <si>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</si>
  <si>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</si>
  <si>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</si>
  <si>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</si>
  <si>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</si>
  <si>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</si>
  <si>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</si>
  <si>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</si>
  <si>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</si>
  <si>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</si>
  <si>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前年度より低くなってはいるが、依然として類似団体と比べて高い比率となっている。
　経費回収率については、処理人口も僅少であるため、一般会計からの繰入金に依存している状況である。
　汚水処理原価については、修繕料等の管理経費の増加により、前年に比べ大幅に上昇している。
　施設利用率については、前年度と同程度の汚水量を維持しているが、過疎化の影響で処理人口は減少傾向にあり、今後は徐々に下がっていくことが予想される。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31" eb="134">
      <t>ゼンネンド</t>
    </rPh>
    <rPh sb="136" eb="137">
      <t>ヒク</t>
    </rPh>
    <rPh sb="146" eb="148">
      <t>イゼン</t>
    </rPh>
    <rPh sb="236" eb="237">
      <t>トウ</t>
    </rPh>
    <rPh sb="281" eb="284">
      <t>ドウテイド</t>
    </rPh>
    <rPh sb="289" eb="291">
      <t>イジ</t>
    </rPh>
    <phoneticPr fontId="4"/>
  </si>
  <si>
    <t>　供用開始後20年が経過し、今後の処理機能の維持については、農業集落排水事業の老朽化対策に含めた形で計画的な更新を検討している。</t>
    <phoneticPr fontId="4"/>
  </si>
  <si>
    <t xml:space="preserve">　長浜市の小規模集合排水処理事業は、１地区の経営で、処理人口も30人に満たず、使用料収入を見込むことができないため、類似団体と比較しても、汚水処理原価は高く、経費回収率は低い状況にある。
　今後も当該地区の人口減少は否めず、施設の老朽化の進行を考慮すると、経営状況はますます厳しくなることが予想される。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</si>
</sst>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25-42AD-A3CB-F39E28DF8B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C25-42AD-A3CB-F39E28DF8B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45</c:v>
                </c:pt>
                <c:pt idx="2">
                  <c:v>45</c:v>
                </c:pt>
                <c:pt idx="3">
                  <c:v>45</c:v>
                </c:pt>
                <c:pt idx="4">
                  <c:v>45</c:v>
                </c:pt>
              </c:numCache>
            </c:numRef>
          </c:val>
          <c:extLst>
            <c:ext xmlns:c16="http://schemas.microsoft.com/office/drawing/2014/chart" uri="{C3380CC4-5D6E-409C-BE32-E72D297353CC}">
              <c16:uniqueId val="{00000000-6F6D-481B-85D8-6C754201F7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6F6D-481B-85D8-6C754201F7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9F-4A9B-9E9D-300990DE79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B79F-4A9B-9E9D-300990DE79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78.98</c:v>
                </c:pt>
                <c:pt idx="1">
                  <c:v>79.03</c:v>
                </c:pt>
                <c:pt idx="2">
                  <c:v>78.66</c:v>
                </c:pt>
                <c:pt idx="3">
                  <c:v>78.11</c:v>
                </c:pt>
                <c:pt idx="4">
                  <c:v>83.48</c:v>
                </c:pt>
              </c:numCache>
            </c:numRef>
          </c:val>
          <c:extLst>
            <c:ext xmlns:c16="http://schemas.microsoft.com/office/drawing/2014/chart" uri="{C3380CC4-5D6E-409C-BE32-E72D297353CC}">
              <c16:uniqueId val="{00000000-4C66-4663-AEB2-9A1CD4B844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6-4663-AEB2-9A1CD4B844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25-4588-8DCF-A18FD7B529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5-4588-8DCF-A18FD7B529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1-4E7C-A71C-01F7F4CB49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1-4E7C-A71C-01F7F4CB49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2-4A09-877C-F5DBE66A97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2-4A09-877C-F5DBE66A97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4-4398-81DA-9F23BA12E3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4-4398-81DA-9F23BA12E3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2974.75</c:v>
                </c:pt>
                <c:pt idx="1">
                  <c:v>4017.49</c:v>
                </c:pt>
                <c:pt idx="2">
                  <c:v>11022.84</c:v>
                </c:pt>
                <c:pt idx="3">
                  <c:v>8046.8</c:v>
                </c:pt>
                <c:pt idx="4">
                  <c:v>6774.02</c:v>
                </c:pt>
              </c:numCache>
            </c:numRef>
          </c:val>
          <c:extLst>
            <c:ext xmlns:c16="http://schemas.microsoft.com/office/drawing/2014/chart" uri="{C3380CC4-5D6E-409C-BE32-E72D297353CC}">
              <c16:uniqueId val="{00000000-F537-414E-8037-F61D677E89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F537-414E-8037-F61D677E89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9.4700000000000006</c:v>
                </c:pt>
                <c:pt idx="1">
                  <c:v>8.73</c:v>
                </c:pt>
                <c:pt idx="2">
                  <c:v>9.24</c:v>
                </c:pt>
                <c:pt idx="3">
                  <c:v>8.6</c:v>
                </c:pt>
                <c:pt idx="4">
                  <c:v>4.41</c:v>
                </c:pt>
              </c:numCache>
            </c:numRef>
          </c:val>
          <c:extLst>
            <c:ext xmlns:c16="http://schemas.microsoft.com/office/drawing/2014/chart" uri="{C3380CC4-5D6E-409C-BE32-E72D297353CC}">
              <c16:uniqueId val="{00000000-364C-4D07-92C7-C1929ADBB1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364C-4D07-92C7-C1929ADBB1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1525.09</c:v>
                </c:pt>
                <c:pt idx="1">
                  <c:v>1899.78</c:v>
                </c:pt>
                <c:pt idx="2">
                  <c:v>1994.31</c:v>
                </c:pt>
                <c:pt idx="3">
                  <c:v>2063.3200000000002</c:v>
                </c:pt>
                <c:pt idx="4">
                  <c:v>4632.33</c:v>
                </c:pt>
              </c:numCache>
            </c:numRef>
          </c:val>
          <c:extLst>
            <c:ext xmlns:c16="http://schemas.microsoft.com/office/drawing/2014/chart" uri="{C3380CC4-5D6E-409C-BE32-E72D297353CC}">
              <c16:uniqueId val="{00000000-4691-4115-9660-CC9779D949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4691-4115-9660-CC9779D949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117892</v>
      </c>
      <c r="AM8" s="51"/>
      <c r="AN8" s="51"/>
      <c r="AO8" s="51"/>
      <c r="AP8" s="51"/>
      <c r="AQ8" s="51"/>
      <c r="AR8" s="51"/>
      <c r="AS8" s="51"/>
      <c r="AT8" s="46">
        <f>データ!T6</f>
        <v>681.02</v>
      </c>
      <c r="AU8" s="46"/>
      <c r="AV8" s="46"/>
      <c r="AW8" s="46"/>
      <c r="AX8" s="46"/>
      <c r="AY8" s="46"/>
      <c r="AZ8" s="46"/>
      <c r="BA8" s="46"/>
      <c r="BB8" s="46">
        <f>データ!U6</f>
        <v>173.11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0.02</v>
      </c>
      <c r="Q10" s="46"/>
      <c r="R10" s="46"/>
      <c r="S10" s="46"/>
      <c r="T10" s="46"/>
      <c r="U10" s="46"/>
      <c r="V10" s="46"/>
      <c r="W10" s="46">
        <f>データ!Q6</f>
        <v>45.96</v>
      </c>
      <c r="X10" s="46"/>
      <c r="Y10" s="46"/>
      <c r="Z10" s="46"/>
      <c r="AA10" s="46"/>
      <c r="AB10" s="46"/>
      <c r="AC10" s="46"/>
      <c r="AD10" s="51">
        <f>データ!R6</f>
        <v>2780</v>
      </c>
      <c r="AE10" s="51"/>
      <c r="AF10" s="51"/>
      <c r="AG10" s="51"/>
      <c r="AH10" s="51"/>
      <c r="AI10" s="51"/>
      <c r="AJ10" s="51"/>
      <c r="AK10" s="2"/>
      <c r="AL10" s="51">
        <f>データ!V6</f>
        <v>21</v>
      </c>
      <c r="AM10" s="51"/>
      <c r="AN10" s="51"/>
      <c r="AO10" s="51"/>
      <c r="AP10" s="51"/>
      <c r="AQ10" s="51"/>
      <c r="AR10" s="51"/>
      <c r="AS10" s="51"/>
      <c r="AT10" s="46">
        <f>データ!W6</f>
        <v>0.03</v>
      </c>
      <c r="AU10" s="46"/>
      <c r="AV10" s="46"/>
      <c r="AW10" s="46"/>
      <c r="AX10" s="46"/>
      <c r="AY10" s="46"/>
      <c r="AZ10" s="46"/>
      <c r="BA10" s="46"/>
      <c r="BB10" s="46">
        <f>データ!X6</f>
        <v>700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117</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3Z+Q1W4ov9QNW6UKvQPxGBirY8nua6K3TwOh7EY0q7cnXF9Wo8e2uHZ2BC/8VUr7Bl28SuS009pt+qXeTF0ecg==" saltValue="BlmpYsg01KsL/Wz6cE9l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252034</v>
      </c>
      <c r="D6" s="33">
        <f t="shared" si="3"/>
        <v>47</v>
      </c>
      <c r="E6" s="33">
        <f t="shared" si="3"/>
        <v>17</v>
      </c>
      <c r="F6" s="33">
        <f t="shared" si="3"/>
        <v>9</v>
      </c>
      <c r="G6" s="33">
        <f t="shared" si="3"/>
        <v>0</v>
      </c>
      <c r="H6" s="33" t="str">
        <f t="shared" si="3"/>
        <v>滋賀県　長浜市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0.02</v>
      </c>
      <c r="Q6" s="34">
        <f t="shared" si="3"/>
        <v>45.96</v>
      </c>
      <c r="R6" s="34">
        <f t="shared" si="3"/>
        <v>2780</v>
      </c>
      <c r="S6" s="34">
        <f t="shared" si="3"/>
        <v>117892</v>
      </c>
      <c r="T6" s="34">
        <f t="shared" si="3"/>
        <v>681.02</v>
      </c>
      <c r="U6" s="34">
        <f t="shared" si="3"/>
        <v>173.11</v>
      </c>
      <c r="V6" s="34">
        <f t="shared" si="3"/>
        <v>21</v>
      </c>
      <c r="W6" s="34">
        <f t="shared" si="3"/>
        <v>0.03</v>
      </c>
      <c r="X6" s="34">
        <f t="shared" si="3"/>
        <v>700</v>
      </c>
      <c r="Y6" s="35">
        <f>IF(Y7="",NA(),Y7)</f>
        <v>78.98</v>
      </c>
      <c r="Z6" s="35">
        <f t="shared" ref="Z6:AH6" si="4">IF(Z7="",NA(),Z7)</f>
        <v>79.03</v>
      </c>
      <c r="AA6" s="35">
        <f t="shared" si="4"/>
        <v>78.66</v>
      </c>
      <c r="AB6" s="35">
        <f t="shared" si="4"/>
        <v>78.11</v>
      </c>
      <c r="AC6" s="35">
        <f t="shared" si="4"/>
        <v>83.48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2974.75</v>
      </c>
      <c r="BG6" s="35">
        <f t="shared" ref="BG6:BO6" si="7">IF(BG7="",NA(),BG7)</f>
        <v>4017.49</v>
      </c>
      <c r="BH6" s="35">
        <f t="shared" si="7"/>
        <v>11022.84</v>
      </c>
      <c r="BI6" s="35">
        <f t="shared" si="7"/>
        <v>8046.8</v>
      </c>
      <c r="BJ6" s="35">
        <f t="shared" si="7"/>
        <v>6774.02</v>
      </c>
      <c r="BK6" s="35">
        <f t="shared" si="7"/>
        <v>2464.06</v>
      </c>
      <c r="BL6" s="35">
        <f t="shared" si="7"/>
        <v>1914.94</v>
      </c>
      <c r="BM6" s="35">
        <f t="shared" si="7"/>
        <v>1759.36</v>
      </c>
      <c r="BN6" s="35">
        <f t="shared" si="7"/>
        <v>1837.88</v>
      </c>
      <c r="BO6" s="35">
        <f t="shared" si="7"/>
        <v>1748.51</v>
      </c>
      <c r="BP6" s="34" t="str">
        <f>IF(BP7="","",IF(BP7="-","【-】","【"&amp;SUBSTITUTE(TEXT(BP7,"#,##0.00"),"-","△")&amp;"】"))</f>
        <v>【1,682.85】</v>
      </c>
      <c r="BQ6" s="35">
        <f>IF(BQ7="",NA(),BQ7)</f>
        <v>9.4700000000000006</v>
      </c>
      <c r="BR6" s="35">
        <f t="shared" ref="BR6:BZ6" si="8">IF(BR7="",NA(),BR7)</f>
        <v>8.73</v>
      </c>
      <c r="BS6" s="35">
        <f t="shared" si="8"/>
        <v>9.24</v>
      </c>
      <c r="BT6" s="35">
        <f t="shared" si="8"/>
        <v>8.6</v>
      </c>
      <c r="BU6" s="35">
        <f t="shared" si="8"/>
        <v>4.41</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1525.09</v>
      </c>
      <c r="CC6" s="35">
        <f t="shared" ref="CC6:CK6" si="9">IF(CC7="",NA(),CC7)</f>
        <v>1899.78</v>
      </c>
      <c r="CD6" s="35">
        <f t="shared" si="9"/>
        <v>1994.31</v>
      </c>
      <c r="CE6" s="35">
        <f t="shared" si="9"/>
        <v>2063.3200000000002</v>
      </c>
      <c r="CF6" s="35">
        <f t="shared" si="9"/>
        <v>4632.33</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25</v>
      </c>
      <c r="CN6" s="35">
        <f t="shared" ref="CN6:CV6" si="10">IF(CN7="",NA(),CN7)</f>
        <v>45</v>
      </c>
      <c r="CO6" s="35">
        <f t="shared" si="10"/>
        <v>45</v>
      </c>
      <c r="CP6" s="35">
        <f t="shared" si="10"/>
        <v>45</v>
      </c>
      <c r="CQ6" s="35">
        <f t="shared" si="10"/>
        <v>45</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252034</v>
      </c>
      <c r="D7" s="37">
        <v>47</v>
      </c>
      <c r="E7" s="37">
        <v>17</v>
      </c>
      <c r="F7" s="37">
        <v>9</v>
      </c>
      <c r="G7" s="37">
        <v>0</v>
      </c>
      <c r="H7" s="37" t="s">
        <v>98</v>
      </c>
      <c r="I7" s="37" t="s">
        <v>99</v>
      </c>
      <c r="J7" s="37" t="s">
        <v>100</v>
      </c>
      <c r="K7" s="37" t="s">
        <v>101</v>
      </c>
      <c r="L7" s="37" t="s">
        <v>102</v>
      </c>
      <c r="M7" s="37" t="s">
        <v>103</v>
      </c>
      <c r="N7" s="38" t="s">
        <v>104</v>
      </c>
      <c r="O7" s="38" t="s">
        <v>105</v>
      </c>
      <c r="P7" s="38">
        <v>0.02</v>
      </c>
      <c r="Q7" s="38">
        <v>45.96</v>
      </c>
      <c r="R7" s="38">
        <v>2780</v>
      </c>
      <c r="S7" s="38">
        <v>117892</v>
      </c>
      <c r="T7" s="38">
        <v>681.02</v>
      </c>
      <c r="U7" s="38">
        <v>173.11</v>
      </c>
      <c r="V7" s="38">
        <v>21</v>
      </c>
      <c r="W7" s="38">
        <v>0.03</v>
      </c>
      <c r="X7" s="38">
        <v>700</v>
      </c>
      <c r="Y7" s="38">
        <v>78.98</v>
      </c>
      <c r="Z7" s="38">
        <v>79.03</v>
      </c>
      <c r="AA7" s="38">
        <v>78.66</v>
      </c>
      <c r="AB7" s="38">
        <v>78.11</v>
      </c>
      <c r="AC7" s="38">
        <v>83.48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2974.75</v>
      </c>
      <c r="BG7" s="38">
        <v>4017.49</v>
      </c>
      <c r="BH7" s="38">
        <v>11022.84</v>
      </c>
      <c r="BI7" s="38">
        <v>8046.8</v>
      </c>
      <c r="BJ7" s="38">
        <v>6774.02</v>
      </c>
      <c r="BK7" s="38">
        <v>2464.06</v>
      </c>
      <c r="BL7" s="38">
        <v>1914.94</v>
      </c>
      <c r="BM7" s="38">
        <v>1759.36</v>
      </c>
      <c r="BN7" s="38">
        <v>1837.88</v>
      </c>
      <c r="BO7" s="38">
        <v>1748.51</v>
      </c>
      <c r="BP7" s="38">
        <v>1682.85</v>
      </c>
      <c r="BQ7" s="38">
        <v>9.4700000000000006</v>
      </c>
      <c r="BR7" s="38">
        <v>8.73</v>
      </c>
      <c r="BS7" s="38">
        <v>9.24</v>
      </c>
      <c r="BT7" s="38">
        <v>8.6</v>
      </c>
      <c r="BU7" s="38">
        <v>4.41</v>
      </c>
      <c r="BV7" s="38">
        <v>32.909999999999997</v>
      </c>
      <c r="BW7" s="38">
        <v>34.020000000000003</v>
      </c>
      <c r="BX7" s="38">
        <v>37.200000000000003</v>
      </c>
      <c r="BY7" s="38">
        <v>35.03</v>
      </c>
      <c r="BZ7" s="38">
        <v>34.99</v>
      </c>
      <c r="CA7" s="38">
        <v>36.18</v>
      </c>
      <c r="CB7" s="38">
        <v>1525.09</v>
      </c>
      <c r="CC7" s="38">
        <v>1899.78</v>
      </c>
      <c r="CD7" s="38">
        <v>1994.31</v>
      </c>
      <c r="CE7" s="38">
        <v>2063.3200000000002</v>
      </c>
      <c r="CF7" s="38">
        <v>4632.33</v>
      </c>
      <c r="CG7" s="38">
        <v>561.54</v>
      </c>
      <c r="CH7" s="38">
        <v>553.77</v>
      </c>
      <c r="CI7" s="38">
        <v>508.64</v>
      </c>
      <c r="CJ7" s="38">
        <v>525.22</v>
      </c>
      <c r="CK7" s="38">
        <v>520.91999999999996</v>
      </c>
      <c r="CL7" s="38">
        <v>510.14</v>
      </c>
      <c r="CM7" s="38">
        <v>25</v>
      </c>
      <c r="CN7" s="38">
        <v>45</v>
      </c>
      <c r="CO7" s="38">
        <v>45</v>
      </c>
      <c r="CP7" s="38">
        <v>45</v>
      </c>
      <c r="CQ7" s="38">
        <v>45</v>
      </c>
      <c r="CR7" s="38">
        <v>34.92</v>
      </c>
      <c r="CS7" s="38">
        <v>36.44</v>
      </c>
      <c r="CT7" s="38">
        <v>34.29</v>
      </c>
      <c r="CU7" s="38">
        <v>35.340000000000003</v>
      </c>
      <c r="CV7" s="38">
        <v>34.68</v>
      </c>
      <c r="CW7" s="38">
        <v>35.17</v>
      </c>
      <c r="CX7" s="38">
        <v>100</v>
      </c>
      <c r="CY7" s="38">
        <v>100</v>
      </c>
      <c r="CZ7" s="38">
        <v>100</v>
      </c>
      <c r="DA7" s="38">
        <v>100</v>
      </c>
      <c r="DB7" s="38">
        <v>100</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dcterms:created xsi:type="dcterms:W3CDTF">2020-12-04T03:14:23Z</dcterms:created>
  <dcterms:modified xsi:type="dcterms:W3CDTF">2021-02-25T04:01:56Z</dcterms:modified>
  <cp:category/>
</cp:coreProperties>
</file>