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下水道事業部\下水道事業部 下水道総務課\経理\A 00 決算統計関係\令和3年度決算統計\★経営比較分析表\公表用\"/>
    </mc:Choice>
  </mc:AlternateContent>
  <xr:revisionPtr revIDLastSave="0" documentId="13_ncr:1_{8250AD20-3662-4AF7-9DBB-1554EED60592}" xr6:coauthVersionLast="36" xr6:coauthVersionMax="36" xr10:uidLastSave="{00000000-0000-0000-0000-000000000000}"/>
  <workbookProtection workbookAlgorithmName="SHA-512" workbookHashValue="hyLMBnya9bMPaBqh13ESBgcun2qeRn2EqjXn77n+aNXGfiQyhrssklnyFy42fz2XuWJutQNRwFATYlVtyc852w==" workbookSaltValue="Y3U3zJNuKO++hyTkZN5O4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P10" i="4"/>
  <c r="I10" i="4"/>
  <c r="AT8" i="4"/>
  <c r="AL8" i="4"/>
  <c r="AD8" i="4"/>
  <c r="W8" i="4"/>
  <c r="P8" i="4"/>
  <c r="B6"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<sst xmlns="http://schemas.openxmlformats.org/spreadsheetml/2006/main" count="257" uniqueCount="117">
  <si>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</si>
  <si>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</si>
  <si>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</si>
  <si>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</si>
  <si>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</si>
  <si>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</si>
  <si>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</si>
  <si>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</si>
  <si>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</si>
  <si>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</si>
  <si>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</si>
  <si>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</si>
  <si>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</si>
  <si>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</si>
  <si>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</si>
  <si>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</si>
  <si>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</si>
  <si>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</si>
  <si>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</si>
  <si>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</si>
  <si>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</si>
  <si>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</si>
  <si>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</si>
  <si>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</si>
  <si>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</si>
  <si>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</si>
  <si>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</si>
  <si>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</si>
  <si>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</si>
  <si>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</si>
  <si>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</si>
  <si>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</si>
  <si>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</si>
  <si>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</si>
  <si>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</si>
  <si>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</si>
  <si>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</si>
  <si>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</si>
  <si>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</si>
  <si>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</si>
  <si>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</si>
  <si>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</si>
  <si>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</si>
  <si>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</si>
  <si>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</si>
  <si>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</si>
  <si>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</si>
  <si>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</si>
  <si>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</si>
  <si>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</si>
  <si>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</si>
  <si>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</si>
  <si>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</si>
  <si>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</si>
  <si>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</si>
  <si>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</si>
  <si>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</si>
  <si>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</si>
  <si>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</si>
  <si>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</si>
  <si>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</si>
  <si>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</si>
  <si>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</si>
  <si>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</si>
  <si>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</si>
  <si>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</si>
  <si>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</si>
  <si>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</si>
  <si>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</si>
  <si>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</si>
  <si>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</si>
  <si>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</si>
  <si>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</si>
  <si>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</si>
  <si>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</si>
  <si>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</si>
  <si>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</si>
  <si>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</si>
  <si>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</si>
  <si>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</si>
  <si>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</si>
  <si>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</si>
  <si>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</si>
  <si>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</si>
  <si>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</si>
  <si>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</si>
  <si>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</si>
  <si>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</si>
  <si>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</si>
  <si>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</si>
  <si>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</si>
  <si>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</si>
  <si>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</si>
  <si>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</si>
  <si>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</si>
  <si>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</si>
  <si>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</si>
  <si>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</si>
  <si>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</si>
  <si>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</si>
  <si>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</si>
  <si>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</si>
  <si>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</si>
  <si>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</si>
  <si>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</si>
  <si>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</si>
  <si>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</si>
  <si>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</si>
  <si>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</si>
  <si>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</si>
  <si>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</si>
  <si>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</si>
  <si>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</si>
  <si>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</si>
  <si>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</si>
  <si>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</si>
  <si>
    <t>　平成30年4月1日より地方公営企業法を適用したため、4か年のグラフとなっている。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
　水洗化率については、類似団体に比べ、高い水準にあるが、一部地域で普及の余地がある。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</si>
</sst>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2.48</c:v>
                </c:pt>
                <c:pt idx="2">
                  <c:v>2.69</c:v>
                </c:pt>
                <c:pt idx="3">
                  <c:v>1.07</c:v>
                </c:pt>
                <c:pt idx="4">
                  <c:v>2.66</c:v>
                </c:pt>
              </c:numCache>
            </c:numRef>
          </c:val>
          <c:extLst>
            <c:ext xmlns:c16="http://schemas.microsoft.com/office/drawing/2014/chart" uri="{C3380CC4-5D6E-409C-BE32-E72D297353CC}">
              <c16:uniqueId val="{00000000-B787-4C0E-94A4-F8F79AC3E1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0.27</c:v>
                </c:pt>
              </c:numCache>
            </c:numRef>
          </c:val>
          <c:smooth val="0"/>
          <c:extLst>
            <c:ext xmlns:c16="http://schemas.microsoft.com/office/drawing/2014/chart" uri="{C3380CC4-5D6E-409C-BE32-E72D297353CC}">
              <c16:uniqueId val="{00000001-B787-4C0E-94A4-F8F79AC3E1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5-4207-95B0-3BDC5B1060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44.24</c:v>
                </c:pt>
              </c:numCache>
            </c:numRef>
          </c:val>
          <c:smooth val="0"/>
          <c:extLst>
            <c:ext xmlns:c16="http://schemas.microsoft.com/office/drawing/2014/chart" uri="{C3380CC4-5D6E-409C-BE32-E72D297353CC}">
              <c16:uniqueId val="{00000001-69D5-4207-95B0-3BDC5B1060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90.76</c:v>
                </c:pt>
                <c:pt idx="2">
                  <c:v>91.19</c:v>
                </c:pt>
                <c:pt idx="3">
                  <c:v>91.5</c:v>
                </c:pt>
                <c:pt idx="4">
                  <c:v>91.72</c:v>
                </c:pt>
              </c:numCache>
            </c:numRef>
          </c:val>
          <c:extLst>
            <c:ext xmlns:c16="http://schemas.microsoft.com/office/drawing/2014/chart" uri="{C3380CC4-5D6E-409C-BE32-E72D297353CC}">
              <c16:uniqueId val="{00000000-9B9B-4ACB-A2E1-BE1FAB2460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88.15</c:v>
                </c:pt>
              </c:numCache>
            </c:numRef>
          </c:val>
          <c:smooth val="0"/>
          <c:extLst>
            <c:ext xmlns:c16="http://schemas.microsoft.com/office/drawing/2014/chart" uri="{C3380CC4-5D6E-409C-BE32-E72D297353CC}">
              <c16:uniqueId val="{00000001-9B9B-4ACB-A2E1-BE1FAB2460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112.5</c:v>
                </c:pt>
                <c:pt idx="2">
                  <c:v>113.83</c:v>
                </c:pt>
                <c:pt idx="3">
                  <c:v>115.1</c:v>
                </c:pt>
                <c:pt idx="4">
                  <c:v>119.44</c:v>
                </c:pt>
              </c:numCache>
            </c:numRef>
          </c:val>
          <c:extLst>
            <c:ext xmlns:c16="http://schemas.microsoft.com/office/drawing/2014/chart" uri="{C3380CC4-5D6E-409C-BE32-E72D297353CC}">
              <c16:uniqueId val="{00000000-ED67-42E6-9066-95A9198AFC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104.11</c:v>
                </c:pt>
              </c:numCache>
            </c:numRef>
          </c:val>
          <c:smooth val="0"/>
          <c:extLst>
            <c:ext xmlns:c16="http://schemas.microsoft.com/office/drawing/2014/chart" uri="{C3380CC4-5D6E-409C-BE32-E72D297353CC}">
              <c16:uniqueId val="{00000001-ED67-42E6-9066-95A9198AFC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35.65</c:v>
                </c:pt>
                <c:pt idx="2">
                  <c:v>37.06</c:v>
                </c:pt>
                <c:pt idx="3">
                  <c:v>38.79</c:v>
                </c:pt>
                <c:pt idx="4">
                  <c:v>40.369999999999997</c:v>
                </c:pt>
              </c:numCache>
            </c:numRef>
          </c:val>
          <c:extLst>
            <c:ext xmlns:c16="http://schemas.microsoft.com/office/drawing/2014/chart" uri="{C3380CC4-5D6E-409C-BE32-E72D297353CC}">
              <c16:uniqueId val="{00000000-0AB8-4A0B-84CF-02FED08DF3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31.73</c:v>
                </c:pt>
              </c:numCache>
            </c:numRef>
          </c:val>
          <c:smooth val="0"/>
          <c:extLst>
            <c:ext xmlns:c16="http://schemas.microsoft.com/office/drawing/2014/chart" uri="{C3380CC4-5D6E-409C-BE32-E72D297353CC}">
              <c16:uniqueId val="{00000001-0AB8-4A0B-84CF-02FED08DF3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86-4C91-8B10-2B6F3A6B8A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5B86-4C91-8B10-2B6F3A6B8A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E34-46A5-8ADA-6631999643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46.91</c:v>
                </c:pt>
              </c:numCache>
            </c:numRef>
          </c:val>
          <c:smooth val="0"/>
          <c:extLst>
            <c:ext xmlns:c16="http://schemas.microsoft.com/office/drawing/2014/chart" uri="{C3380CC4-5D6E-409C-BE32-E72D297353CC}">
              <c16:uniqueId val="{00000001-EE34-46A5-8ADA-6631999643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37.19</c:v>
                </c:pt>
                <c:pt idx="2">
                  <c:v>43.15</c:v>
                </c:pt>
                <c:pt idx="3">
                  <c:v>41.16</c:v>
                </c:pt>
                <c:pt idx="4">
                  <c:v>29.84</c:v>
                </c:pt>
              </c:numCache>
            </c:numRef>
          </c:val>
          <c:extLst>
            <c:ext xmlns:c16="http://schemas.microsoft.com/office/drawing/2014/chart" uri="{C3380CC4-5D6E-409C-BE32-E72D297353CC}">
              <c16:uniqueId val="{00000000-24CF-4BDC-9814-1F82CF12A8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44.35</c:v>
                </c:pt>
              </c:numCache>
            </c:numRef>
          </c:val>
          <c:smooth val="0"/>
          <c:extLst>
            <c:ext xmlns:c16="http://schemas.microsoft.com/office/drawing/2014/chart" uri="{C3380CC4-5D6E-409C-BE32-E72D297353CC}">
              <c16:uniqueId val="{00000001-24CF-4BDC-9814-1F82CF12A8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1421.22</c:v>
                </c:pt>
                <c:pt idx="2">
                  <c:v>1501.03</c:v>
                </c:pt>
                <c:pt idx="3">
                  <c:v>1431.87</c:v>
                </c:pt>
                <c:pt idx="4">
                  <c:v>1479.53</c:v>
                </c:pt>
              </c:numCache>
            </c:numRef>
          </c:val>
          <c:extLst>
            <c:ext xmlns:c16="http://schemas.microsoft.com/office/drawing/2014/chart" uri="{C3380CC4-5D6E-409C-BE32-E72D297353CC}">
              <c16:uniqueId val="{00000000-6475-4012-927A-D3F2E5A1E5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1283.69</c:v>
                </c:pt>
              </c:numCache>
            </c:numRef>
          </c:val>
          <c:smooth val="0"/>
          <c:extLst>
            <c:ext xmlns:c16="http://schemas.microsoft.com/office/drawing/2014/chart" uri="{C3380CC4-5D6E-409C-BE32-E72D297353CC}">
              <c16:uniqueId val="{00000001-6475-4012-927A-D3F2E5A1E5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99.81</c:v>
                </c:pt>
                <c:pt idx="2">
                  <c:v>99.76</c:v>
                </c:pt>
                <c:pt idx="3">
                  <c:v>99.87</c:v>
                </c:pt>
                <c:pt idx="4">
                  <c:v>99.88</c:v>
                </c:pt>
              </c:numCache>
            </c:numRef>
          </c:val>
          <c:extLst>
            <c:ext xmlns:c16="http://schemas.microsoft.com/office/drawing/2014/chart" uri="{C3380CC4-5D6E-409C-BE32-E72D297353CC}">
              <c16:uniqueId val="{00000000-006B-48F1-AD64-D23C702A72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82.53</c:v>
                </c:pt>
              </c:numCache>
            </c:numRef>
          </c:val>
          <c:smooth val="0"/>
          <c:extLst>
            <c:ext xmlns:c16="http://schemas.microsoft.com/office/drawing/2014/chart" uri="{C3380CC4-5D6E-409C-BE32-E72D297353CC}">
              <c16:uniqueId val="{00000001-006B-48F1-AD64-D23C702A72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157.22999999999999</c:v>
                </c:pt>
                <c:pt idx="2">
                  <c:v>156.30000000000001</c:v>
                </c:pt>
                <c:pt idx="3">
                  <c:v>154.18</c:v>
                </c:pt>
                <c:pt idx="4">
                  <c:v>153.15</c:v>
                </c:pt>
              </c:numCache>
            </c:numRef>
          </c:val>
          <c:extLst>
            <c:ext xmlns:c16="http://schemas.microsoft.com/office/drawing/2014/chart" uri="{C3380CC4-5D6E-409C-BE32-E72D297353CC}">
              <c16:uniqueId val="{00000000-E147-4368-B439-BF24BE8EA8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190.48</c:v>
                </c:pt>
              </c:numCache>
            </c:numRef>
          </c:val>
          <c:smooth val="0"/>
          <c:extLst>
            <c:ext xmlns:c16="http://schemas.microsoft.com/office/drawing/2014/chart" uri="{C3380CC4-5D6E-409C-BE32-E72D297353CC}">
              <c16:uniqueId val="{00000001-E147-4368-B439-BF24BE8EA8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長浜市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115850</v>
      </c>
      <c r="AM8" s="42"/>
      <c r="AN8" s="42"/>
      <c r="AO8" s="42"/>
      <c r="AP8" s="42"/>
      <c r="AQ8" s="42"/>
      <c r="AR8" s="42"/>
      <c r="AS8" s="42"/>
      <c r="AT8" s="35">
        <f>データ!T6</f>
        <v>681.02</v>
      </c>
      <c r="AU8" s="35"/>
      <c r="AV8" s="35"/>
      <c r="AW8" s="35"/>
      <c r="AX8" s="35"/>
      <c r="AY8" s="35"/>
      <c r="AZ8" s="35"/>
      <c r="BA8" s="35"/>
      <c r="BB8" s="35">
        <f>データ!U6</f>
        <v>170.11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48.98</v>
      </c>
      <c r="J10" s="35"/>
      <c r="K10" s="35"/>
      <c r="L10" s="35"/>
      <c r="M10" s="35"/>
      <c r="N10" s="35"/>
      <c r="O10" s="35"/>
      <c r="P10" s="35">
        <f>データ!P6</f>
        <v>28.65</v>
      </c>
      <c r="Q10" s="35"/>
      <c r="R10" s="35"/>
      <c r="S10" s="35"/>
      <c r="T10" s="35"/>
      <c r="U10" s="35"/>
      <c r="V10" s="35"/>
      <c r="W10" s="35">
        <f>データ!Q6</f>
        <v>83.33</v>
      </c>
      <c r="X10" s="35"/>
      <c r="Y10" s="35"/>
      <c r="Z10" s="35"/>
      <c r="AA10" s="35"/>
      <c r="AB10" s="35"/>
      <c r="AC10" s="35"/>
      <c r="AD10" s="42">
        <f>データ!R6</f>
        <v>2836</v>
      </c>
      <c r="AE10" s="42"/>
      <c r="AF10" s="42"/>
      <c r="AG10" s="42"/>
      <c r="AH10" s="42"/>
      <c r="AI10" s="42"/>
      <c r="AJ10" s="42"/>
      <c r="AK10" s="2"/>
      <c r="AL10" s="42">
        <f>データ!V6</f>
        <v>33079</v>
      </c>
      <c r="AM10" s="42"/>
      <c r="AN10" s="42"/>
      <c r="AO10" s="42"/>
      <c r="AP10" s="42"/>
      <c r="AQ10" s="42"/>
      <c r="AR10" s="42"/>
      <c r="AS10" s="42"/>
      <c r="AT10" s="35">
        <f>データ!W6</f>
        <v>16.55</v>
      </c>
      <c r="AU10" s="35"/>
      <c r="AV10" s="35"/>
      <c r="AW10" s="35"/>
      <c r="AX10" s="35"/>
      <c r="AY10" s="35"/>
      <c r="AZ10" s="35"/>
      <c r="BA10" s="35"/>
      <c r="BB10" s="35">
        <f>データ!X6</f>
        <v>1998.73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WFy5vQIVEqmkM5AA43a8Xw9BLB0Bp8cOHrbyyphhOhTXOeyWZC+26AhfMJmXd/kGzQwtSg5iidobHAd98HhgQ==" saltValue="rfBfGkhhI6O8qNzoLCU4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252034</v>
      </c>
      <c r="D6" s="19">
        <f t="shared" si="3"/>
        <v>46</v>
      </c>
      <c r="E6" s="19">
        <f t="shared" si="3"/>
        <v>17</v>
      </c>
      <c r="F6" s="19">
        <f t="shared" si="3"/>
        <v>4</v>
      </c>
      <c r="G6" s="19">
        <f t="shared" si="3"/>
        <v>0</v>
      </c>
      <c r="H6" s="19" t="str">
        <f t="shared" si="3"/>
        <v>滋賀県　長浜市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48.98</v>
      </c>
      <c r="P6" s="20">
        <f t="shared" si="3"/>
        <v>28.65</v>
      </c>
      <c r="Q6" s="20">
        <f t="shared" si="3"/>
        <v>83.33</v>
      </c>
      <c r="R6" s="20">
        <f t="shared" si="3"/>
        <v>2836</v>
      </c>
      <c r="S6" s="20">
        <f t="shared" si="3"/>
        <v>115850</v>
      </c>
      <c r="T6" s="20">
        <f t="shared" si="3"/>
        <v>681.02</v>
      </c>
      <c r="U6" s="20">
        <f t="shared" si="3"/>
        <v>170.11</v>
      </c>
      <c r="V6" s="20">
        <f t="shared" si="3"/>
        <v>33079</v>
      </c>
      <c r="W6" s="20">
        <f t="shared" si="3"/>
        <v>16.55</v>
      </c>
      <c r="X6" s="20">
        <f t="shared" si="3"/>
        <v>1998.73</v>
      </c>
      <c r="Y6" s="21" t="str">
        <f>IF(Y7="",NA(),Y7)</f>
        <v>-</v>
      </c>
      <c r="Z6" s="21">
        <f t="shared" ref="Z6:AH6" si="4">IF(Z7="",NA(),Z7)</f>
        <v>112.5</v>
      </c>
      <c r="AA6" s="21">
        <f t="shared" si="4"/>
        <v>113.83</v>
      </c>
      <c r="AB6" s="21">
        <f t="shared" si="4"/>
        <v>115.1</v>
      </c>
      <c r="AC6" s="21">
        <f t="shared" si="4"/>
        <v>119.44</v>
      </c>
      <c r="AD6" s="21" t="str">
        <f t="shared" si="4"/>
        <v>-</v>
      </c>
      <c r="AE6" s="21">
        <f t="shared" si="4"/>
        <v>101.72</v>
      </c>
      <c r="AF6" s="21">
        <f t="shared" si="4"/>
        <v>102.73</v>
      </c>
      <c r="AG6" s="21">
        <f t="shared" si="4"/>
        <v>105.78</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94.97</v>
      </c>
      <c r="AR6" s="21">
        <f t="shared" si="5"/>
        <v>63.96</v>
      </c>
      <c r="AS6" s="21">
        <f t="shared" si="5"/>
        <v>46.91</v>
      </c>
      <c r="AT6" s="20" t="str">
        <f>IF(AT7="","",IF(AT7="-","【-】","【"&amp;SUBSTITUTE(TEXT(AT7,"#,##0.00"),"-","△")&amp;"】"))</f>
        <v>【63.89】</v>
      </c>
      <c r="AU6" s="21" t="str">
        <f>IF(AU7="",NA(),AU7)</f>
        <v>-</v>
      </c>
      <c r="AV6" s="21">
        <f t="shared" ref="AV6:BD6" si="6">IF(AV7="",NA(),AV7)</f>
        <v>37.19</v>
      </c>
      <c r="AW6" s="21">
        <f t="shared" si="6"/>
        <v>43.15</v>
      </c>
      <c r="AX6" s="21">
        <f t="shared" si="6"/>
        <v>41.16</v>
      </c>
      <c r="AY6" s="21">
        <f t="shared" si="6"/>
        <v>29.84</v>
      </c>
      <c r="AZ6" s="21" t="str">
        <f t="shared" si="6"/>
        <v>-</v>
      </c>
      <c r="BA6" s="21">
        <f t="shared" si="6"/>
        <v>49.18</v>
      </c>
      <c r="BB6" s="21">
        <f t="shared" si="6"/>
        <v>47.72</v>
      </c>
      <c r="BC6" s="21">
        <f t="shared" si="6"/>
        <v>44.24</v>
      </c>
      <c r="BD6" s="21">
        <f t="shared" si="6"/>
        <v>44.35</v>
      </c>
      <c r="BE6" s="20" t="str">
        <f>IF(BE7="","",IF(BE7="-","【-】","【"&amp;SUBSTITUTE(TEXT(BE7,"#,##0.00"),"-","△")&amp;"】"))</f>
        <v>【44.07】</v>
      </c>
      <c r="BF6" s="21" t="str">
        <f>IF(BF7="",NA(),BF7)</f>
        <v>-</v>
      </c>
      <c r="BG6" s="21">
        <f t="shared" ref="BG6:BO6" si="7">IF(BG7="",NA(),BG7)</f>
        <v>1421.22</v>
      </c>
      <c r="BH6" s="21">
        <f t="shared" si="7"/>
        <v>1501.03</v>
      </c>
      <c r="BI6" s="21">
        <f t="shared" si="7"/>
        <v>1431.87</v>
      </c>
      <c r="BJ6" s="21">
        <f t="shared" si="7"/>
        <v>1479.53</v>
      </c>
      <c r="BK6" s="21" t="str">
        <f t="shared" si="7"/>
        <v>-</v>
      </c>
      <c r="BL6" s="21">
        <f t="shared" si="7"/>
        <v>1194.1500000000001</v>
      </c>
      <c r="BM6" s="21">
        <f t="shared" si="7"/>
        <v>1206.79</v>
      </c>
      <c r="BN6" s="21">
        <f t="shared" si="7"/>
        <v>1258.43</v>
      </c>
      <c r="BO6" s="21">
        <f t="shared" si="7"/>
        <v>1283.69</v>
      </c>
      <c r="BP6" s="20" t="str">
        <f>IF(BP7="","",IF(BP7="-","【-】","【"&amp;SUBSTITUTE(TEXT(BP7,"#,##0.00"),"-","△")&amp;"】"))</f>
        <v>【1,201.79】</v>
      </c>
      <c r="BQ6" s="21" t="str">
        <f>IF(BQ7="",NA(),BQ7)</f>
        <v>-</v>
      </c>
      <c r="BR6" s="21">
        <f t="shared" ref="BR6:BZ6" si="8">IF(BR7="",NA(),BR7)</f>
        <v>99.81</v>
      </c>
      <c r="BS6" s="21">
        <f t="shared" si="8"/>
        <v>99.76</v>
      </c>
      <c r="BT6" s="21">
        <f t="shared" si="8"/>
        <v>99.87</v>
      </c>
      <c r="BU6" s="21">
        <f t="shared" si="8"/>
        <v>99.88</v>
      </c>
      <c r="BV6" s="21" t="str">
        <f t="shared" si="8"/>
        <v>-</v>
      </c>
      <c r="BW6" s="21">
        <f t="shared" si="8"/>
        <v>72.260000000000005</v>
      </c>
      <c r="BX6" s="21">
        <f t="shared" si="8"/>
        <v>71.84</v>
      </c>
      <c r="BY6" s="21">
        <f t="shared" si="8"/>
        <v>73.36</v>
      </c>
      <c r="BZ6" s="21">
        <f t="shared" si="8"/>
        <v>82.53</v>
      </c>
      <c r="CA6" s="20" t="str">
        <f>IF(CA7="","",IF(CA7="-","【-】","【"&amp;SUBSTITUTE(TEXT(CA7,"#,##0.00"),"-","△")&amp;"】"))</f>
        <v>【75.31】</v>
      </c>
      <c r="CB6" s="21" t="str">
        <f>IF(CB7="",NA(),CB7)</f>
        <v>-</v>
      </c>
      <c r="CC6" s="21">
        <f t="shared" ref="CC6:CK6" si="9">IF(CC7="",NA(),CC7)</f>
        <v>157.22999999999999</v>
      </c>
      <c r="CD6" s="21">
        <f t="shared" si="9"/>
        <v>156.30000000000001</v>
      </c>
      <c r="CE6" s="21">
        <f t="shared" si="9"/>
        <v>154.18</v>
      </c>
      <c r="CF6" s="21">
        <f t="shared" si="9"/>
        <v>153.15</v>
      </c>
      <c r="CG6" s="21" t="str">
        <f t="shared" si="9"/>
        <v>-</v>
      </c>
      <c r="CH6" s="21">
        <f t="shared" si="9"/>
        <v>230.02</v>
      </c>
      <c r="CI6" s="21">
        <f t="shared" si="9"/>
        <v>228.47</v>
      </c>
      <c r="CJ6" s="21">
        <f t="shared" si="9"/>
        <v>224.88</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42.56</v>
      </c>
      <c r="CT6" s="21">
        <f t="shared" si="10"/>
        <v>42.47</v>
      </c>
      <c r="CU6" s="21">
        <f t="shared" si="10"/>
        <v>42.4</v>
      </c>
      <c r="CV6" s="21">
        <f t="shared" si="10"/>
        <v>44.24</v>
      </c>
      <c r="CW6" s="20" t="str">
        <f>IF(CW7="","",IF(CW7="-","【-】","【"&amp;SUBSTITUTE(TEXT(CW7,"#,##0.00"),"-","△")&amp;"】"))</f>
        <v>【42.57】</v>
      </c>
      <c r="CX6" s="21" t="str">
        <f>IF(CX7="",NA(),CX7)</f>
        <v>-</v>
      </c>
      <c r="CY6" s="21">
        <f t="shared" ref="CY6:DG6" si="11">IF(CY7="",NA(),CY7)</f>
        <v>90.76</v>
      </c>
      <c r="CZ6" s="21">
        <f t="shared" si="11"/>
        <v>91.19</v>
      </c>
      <c r="DA6" s="21">
        <f t="shared" si="11"/>
        <v>91.5</v>
      </c>
      <c r="DB6" s="21">
        <f t="shared" si="11"/>
        <v>91.72</v>
      </c>
      <c r="DC6" s="21" t="str">
        <f t="shared" si="11"/>
        <v>-</v>
      </c>
      <c r="DD6" s="21">
        <f t="shared" si="11"/>
        <v>83.32</v>
      </c>
      <c r="DE6" s="21">
        <f t="shared" si="11"/>
        <v>83.75</v>
      </c>
      <c r="DF6" s="21">
        <f t="shared" si="11"/>
        <v>84.19</v>
      </c>
      <c r="DG6" s="21">
        <f t="shared" si="11"/>
        <v>88.15</v>
      </c>
      <c r="DH6" s="20" t="str">
        <f>IF(DH7="","",IF(DH7="-","【-】","【"&amp;SUBSTITUTE(TEXT(DH7,"#,##0.00"),"-","△")&amp;"】"))</f>
        <v>【85.24】</v>
      </c>
      <c r="DI6" s="21" t="str">
        <f>IF(DI7="",NA(),DI7)</f>
        <v>-</v>
      </c>
      <c r="DJ6" s="21">
        <f t="shared" ref="DJ6:DR6" si="12">IF(DJ7="",NA(),DJ7)</f>
        <v>35.65</v>
      </c>
      <c r="DK6" s="21">
        <f t="shared" si="12"/>
        <v>37.06</v>
      </c>
      <c r="DL6" s="21">
        <f t="shared" si="12"/>
        <v>38.79</v>
      </c>
      <c r="DM6" s="21">
        <f t="shared" si="12"/>
        <v>40.369999999999997</v>
      </c>
      <c r="DN6" s="21" t="str">
        <f t="shared" si="12"/>
        <v>-</v>
      </c>
      <c r="DO6" s="21">
        <f t="shared" si="12"/>
        <v>24.68</v>
      </c>
      <c r="DP6" s="21">
        <f t="shared" si="12"/>
        <v>24.68</v>
      </c>
      <c r="DQ6" s="21">
        <f t="shared" si="12"/>
        <v>21.36</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0">
        <f t="shared" si="13"/>
        <v>0</v>
      </c>
      <c r="ED6" s="20" t="str">
        <f>IF(ED7="","",IF(ED7="-","【-】","【"&amp;SUBSTITUTE(TEXT(ED7,"#,##0.00"),"-","△")&amp;"】"))</f>
        <v>【0.01】</v>
      </c>
      <c r="EE6" s="21" t="str">
        <f>IF(EE7="",NA(),EE7)</f>
        <v>-</v>
      </c>
      <c r="EF6" s="21">
        <f t="shared" ref="EF6:EN6" si="14">IF(EF7="",NA(),EF7)</f>
        <v>2.48</v>
      </c>
      <c r="EG6" s="21">
        <f t="shared" si="14"/>
        <v>2.69</v>
      </c>
      <c r="EH6" s="21">
        <f t="shared" si="14"/>
        <v>1.07</v>
      </c>
      <c r="EI6" s="21">
        <f t="shared" si="14"/>
        <v>2.66</v>
      </c>
      <c r="EJ6" s="21" t="str">
        <f t="shared" si="14"/>
        <v>-</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252034</v>
      </c>
      <c r="D7" s="23">
        <v>46</v>
      </c>
      <c r="E7" s="23">
        <v>17</v>
      </c>
      <c r="F7" s="23">
        <v>4</v>
      </c>
      <c r="G7" s="23">
        <v>0</v>
      </c>
      <c r="H7" s="23" t="s">
        <v>96</v>
      </c>
      <c r="I7" s="23" t="s">
        <v>97</v>
      </c>
      <c r="J7" s="23" t="s">
        <v>98</v>
      </c>
      <c r="K7" s="23" t="s">
        <v>99</v>
      </c>
      <c r="L7" s="23" t="s">
        <v>100</v>
      </c>
      <c r="M7" s="23" t="s">
        <v>101</v>
      </c>
      <c r="N7" s="24" t="s">
        <v>102</v>
      </c>
      <c r="O7" s="24">
        <v>48.98</v>
      </c>
      <c r="P7" s="24">
        <v>28.65</v>
      </c>
      <c r="Q7" s="24">
        <v>83.33</v>
      </c>
      <c r="R7" s="24">
        <v>2836</v>
      </c>
      <c r="S7" s="24">
        <v>115850</v>
      </c>
      <c r="T7" s="24">
        <v>681.02</v>
      </c>
      <c r="U7" s="24">
        <v>170.11</v>
      </c>
      <c r="V7" s="24">
        <v>33079</v>
      </c>
      <c r="W7" s="24">
        <v>16.55</v>
      </c>
      <c r="X7" s="24">
        <v>1998.73</v>
      </c>
      <c r="Y7" s="24" t="s">
        <v>102</v>
      </c>
      <c r="Z7" s="24">
        <v>112.5</v>
      </c>
      <c r="AA7" s="24">
        <v>113.83</v>
      </c>
      <c r="AB7" s="24">
        <v>115.1</v>
      </c>
      <c r="AC7" s="24">
        <v>119.44</v>
      </c>
      <c r="AD7" s="24" t="s">
        <v>102</v>
      </c>
      <c r="AE7" s="24">
        <v>101.72</v>
      </c>
      <c r="AF7" s="24">
        <v>102.73</v>
      </c>
      <c r="AG7" s="24">
        <v>105.78</v>
      </c>
      <c r="AH7" s="24">
        <v>104.11</v>
      </c>
      <c r="AI7" s="24">
        <v>105.35</v>
      </c>
      <c r="AJ7" s="24" t="s">
        <v>102</v>
      </c>
      <c r="AK7" s="24">
        <v>0</v>
      </c>
      <c r="AL7" s="24">
        <v>0</v>
      </c>
      <c r="AM7" s="24">
        <v>0</v>
      </c>
      <c r="AN7" s="24">
        <v>0</v>
      </c>
      <c r="AO7" s="24" t="s">
        <v>102</v>
      </c>
      <c r="AP7" s="24">
        <v>112.88</v>
      </c>
      <c r="AQ7" s="24">
        <v>94.97</v>
      </c>
      <c r="AR7" s="24">
        <v>63.96</v>
      </c>
      <c r="AS7" s="24">
        <v>46.91</v>
      </c>
      <c r="AT7" s="24">
        <v>63.89</v>
      </c>
      <c r="AU7" s="24" t="s">
        <v>102</v>
      </c>
      <c r="AV7" s="24">
        <v>37.19</v>
      </c>
      <c r="AW7" s="24">
        <v>43.15</v>
      </c>
      <c r="AX7" s="24">
        <v>41.16</v>
      </c>
      <c r="AY7" s="24">
        <v>29.84</v>
      </c>
      <c r="AZ7" s="24" t="s">
        <v>102</v>
      </c>
      <c r="BA7" s="24">
        <v>49.18</v>
      </c>
      <c r="BB7" s="24">
        <v>47.72</v>
      </c>
      <c r="BC7" s="24">
        <v>44.24</v>
      </c>
      <c r="BD7" s="24">
        <v>44.35</v>
      </c>
      <c r="BE7" s="24">
        <v>44.07</v>
      </c>
      <c r="BF7" s="24" t="s">
        <v>102</v>
      </c>
      <c r="BG7" s="24">
        <v>1421.22</v>
      </c>
      <c r="BH7" s="24">
        <v>1501.03</v>
      </c>
      <c r="BI7" s="24">
        <v>1431.87</v>
      </c>
      <c r="BJ7" s="24">
        <v>1479.53</v>
      </c>
      <c r="BK7" s="24" t="s">
        <v>102</v>
      </c>
      <c r="BL7" s="24">
        <v>1194.1500000000001</v>
      </c>
      <c r="BM7" s="24">
        <v>1206.79</v>
      </c>
      <c r="BN7" s="24">
        <v>1258.43</v>
      </c>
      <c r="BO7" s="24">
        <v>1283.69</v>
      </c>
      <c r="BP7" s="24">
        <v>1201.79</v>
      </c>
      <c r="BQ7" s="24" t="s">
        <v>102</v>
      </c>
      <c r="BR7" s="24">
        <v>99.81</v>
      </c>
      <c r="BS7" s="24">
        <v>99.76</v>
      </c>
      <c r="BT7" s="24">
        <v>99.87</v>
      </c>
      <c r="BU7" s="24">
        <v>99.88</v>
      </c>
      <c r="BV7" s="24" t="s">
        <v>102</v>
      </c>
      <c r="BW7" s="24">
        <v>72.260000000000005</v>
      </c>
      <c r="BX7" s="24">
        <v>71.84</v>
      </c>
      <c r="BY7" s="24">
        <v>73.36</v>
      </c>
      <c r="BZ7" s="24">
        <v>82.53</v>
      </c>
      <c r="CA7" s="24">
        <v>75.31</v>
      </c>
      <c r="CB7" s="24" t="s">
        <v>102</v>
      </c>
      <c r="CC7" s="24">
        <v>157.22999999999999</v>
      </c>
      <c r="CD7" s="24">
        <v>156.30000000000001</v>
      </c>
      <c r="CE7" s="24">
        <v>154.18</v>
      </c>
      <c r="CF7" s="24">
        <v>153.15</v>
      </c>
      <c r="CG7" s="24" t="s">
        <v>102</v>
      </c>
      <c r="CH7" s="24">
        <v>230.02</v>
      </c>
      <c r="CI7" s="24">
        <v>228.47</v>
      </c>
      <c r="CJ7" s="24">
        <v>224.88</v>
      </c>
      <c r="CK7" s="24">
        <v>190.48</v>
      </c>
      <c r="CL7" s="24">
        <v>216.39</v>
      </c>
      <c r="CM7" s="24" t="s">
        <v>102</v>
      </c>
      <c r="CN7" s="24" t="s">
        <v>102</v>
      </c>
      <c r="CO7" s="24" t="s">
        <v>102</v>
      </c>
      <c r="CP7" s="24" t="s">
        <v>102</v>
      </c>
      <c r="CQ7" s="24" t="s">
        <v>102</v>
      </c>
      <c r="CR7" s="24" t="s">
        <v>102</v>
      </c>
      <c r="CS7" s="24">
        <v>42.56</v>
      </c>
      <c r="CT7" s="24">
        <v>42.47</v>
      </c>
      <c r="CU7" s="24">
        <v>42.4</v>
      </c>
      <c r="CV7" s="24">
        <v>44.24</v>
      </c>
      <c r="CW7" s="24">
        <v>42.57</v>
      </c>
      <c r="CX7" s="24" t="s">
        <v>102</v>
      </c>
      <c r="CY7" s="24">
        <v>90.76</v>
      </c>
      <c r="CZ7" s="24">
        <v>91.19</v>
      </c>
      <c r="DA7" s="24">
        <v>91.5</v>
      </c>
      <c r="DB7" s="24">
        <v>91.72</v>
      </c>
      <c r="DC7" s="24" t="s">
        <v>102</v>
      </c>
      <c r="DD7" s="24">
        <v>83.32</v>
      </c>
      <c r="DE7" s="24">
        <v>83.75</v>
      </c>
      <c r="DF7" s="24">
        <v>84.19</v>
      </c>
      <c r="DG7" s="24">
        <v>88.15</v>
      </c>
      <c r="DH7" s="24">
        <v>85.24</v>
      </c>
      <c r="DI7" s="24" t="s">
        <v>102</v>
      </c>
      <c r="DJ7" s="24">
        <v>35.65</v>
      </c>
      <c r="DK7" s="24">
        <v>37.06</v>
      </c>
      <c r="DL7" s="24">
        <v>38.79</v>
      </c>
      <c r="DM7" s="24">
        <v>40.369999999999997</v>
      </c>
      <c r="DN7" s="24" t="s">
        <v>102</v>
      </c>
      <c r="DO7" s="24">
        <v>24.68</v>
      </c>
      <c r="DP7" s="24">
        <v>24.68</v>
      </c>
      <c r="DQ7" s="24">
        <v>21.36</v>
      </c>
      <c r="DR7" s="24">
        <v>31.73</v>
      </c>
      <c r="DS7" s="24">
        <v>25.87</v>
      </c>
      <c r="DT7" s="24" t="s">
        <v>102</v>
      </c>
      <c r="DU7" s="24">
        <v>0</v>
      </c>
      <c r="DV7" s="24">
        <v>0</v>
      </c>
      <c r="DW7" s="24">
        <v>0</v>
      </c>
      <c r="DX7" s="24">
        <v>0</v>
      </c>
      <c r="DY7" s="24" t="s">
        <v>102</v>
      </c>
      <c r="DZ7" s="24">
        <v>0.01</v>
      </c>
      <c r="EA7" s="24">
        <v>8.6199999999999992</v>
      </c>
      <c r="EB7" s="24">
        <v>0.01</v>
      </c>
      <c r="EC7" s="24">
        <v>0</v>
      </c>
      <c r="ED7" s="24">
        <v>0.01</v>
      </c>
      <c r="EE7" s="24" t="s">
        <v>102</v>
      </c>
      <c r="EF7" s="24">
        <v>2.48</v>
      </c>
      <c r="EG7" s="24">
        <v>2.69</v>
      </c>
      <c r="EH7" s="24">
        <v>1.07</v>
      </c>
      <c r="EI7" s="24">
        <v>2.66</v>
      </c>
      <c r="EJ7" s="24" t="s">
        <v>102</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林田 哲三</cp:lastModifiedBy>
  <dcterms:created xsi:type="dcterms:W3CDTF">2022-12-01T01:29:05Z</dcterms:created>
  <dcterms:modified xsi:type="dcterms:W3CDTF">2023-02-28T07:25:02Z</dcterms:modified>
  <cp:category/>
</cp:coreProperties>
</file>