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都市建設部\都市建設部 下水道課\A_料金総務グループ\A_00 各事業関連業務\A 00 決算統計関係\平成２８年度決算統計\Ｈ30.1.29決算状況調査\長浜市\"/>
    </mc:Choice>
  </mc:AlternateContent>
  <workbookProtection workbookPassword="B319" lockStructure="1"/>
  <bookViews>
    <workbookView xWindow="0" yWindow="0" windowWidth="15345" windowHeight="466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<sst xmlns="http://schemas.openxmlformats.org/spreadsheetml/2006/main" count="240" uniqueCount="126">
  <si>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</si>
  <si>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</si>
  <si>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</si>
  <si>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</si>
  <si>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</si>
  <si>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</si>
  <si>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</si>
  <si>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</si>
  <si>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</si>
  <si>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</si>
  <si>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</si>
  <si>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</si>
  <si>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</si>
  <si>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</si>
  <si>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</si>
  <si>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</si>
  <si>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</si>
  <si>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</si>
  <si>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</si>
  <si>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</si>
  <si>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</si>
  <si>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</si>
  <si>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</si>
  <si>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</si>
  <si>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</si>
  <si>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</si>
  <si>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</si>
  <si>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</si>
  <si>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</si>
  <si>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</si>
  <si>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</si>
  <si>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</si>
  <si>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</si>
  <si>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</si>
  <si>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</si>
  <si>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</si>
  <si>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</si>
  <si>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</si>
  <si>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</si>
  <si>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</si>
  <si>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</si>
  <si>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</si>
  <si>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</si>
  <si>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</si>
  <si>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</si>
  <si>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</si>
  <si>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</si>
  <si>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</si>
  <si>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</si>
  <si>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</si>
  <si>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</si>
  <si>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</si>
  <si>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</si>
  <si>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</si>
  <si>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</si>
  <si>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</si>
  <si>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</si>
  <si>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</si>
  <si>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</si>
  <si>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</si>
  <si>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</si>
  <si>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</si>
  <si>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</si>
  <si>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</si>
  <si>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</si>
  <si>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</si>
  <si>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</si>
  <si>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</si>
  <si>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</si>
  <si>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</si>
  <si>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</si>
  <si>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</si>
  <si>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</si>
  <si>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</si>
  <si>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</si>
  <si>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</si>
  <si>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</si>
  <si>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</si>
  <si>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</si>
  <si>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</si>
  <si>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</si>
  <si>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</si>
  <si>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</si>
  <si>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</si>
  <si>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</si>
  <si>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</si>
  <si>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</si>
  <si>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</si>
  <si>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</si>
  <si>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</si>
  <si>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</si>
  <si>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</si>
  <si>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</si>
  <si>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</si>
  <si>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</si>
  <si>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</si>
  <si>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</si>
  <si>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</si>
  <si>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</si>
  <si>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</si>
  <si>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</si>
  <si>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</si>
  <si>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</si>
  <si>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</si>
  <si>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</si>
  <si>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</si>
  <si>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</si>
  <si>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</si>
  <si>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</si>
  <si>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</si>
  <si>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長浜市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</si>
  <si>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</si>
  <si>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</si>
  <si>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</si>
  <si>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</si>
  <si>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</si>
  <si>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</si>
  <si>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</si>
  <si>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</si>
  <si>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</si>
  <si>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</si>
  <si>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</si>
  <si>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在のところ、供用開始から３０年を経過した管路は１％に満たないが、今後、流域下水道関連公共下水道事業として整備を進める中で、３０年を経過する管路の更新需要に対して、アセットマネジメント、ストックマネジメントを策定し、計画的に更新を行っていく予定である。
　なお、マンホールポンプについては、長寿命化計画（第１期）に基づき、順次更新を進めている。</t>
    <rPh sb="72" eb="73">
      <t>ロ</t>
    </rPh>
    <phoneticPr fontId="4"/>
  </si>
  <si>
    <t>　長浜市の特定環境保全公共下水道事業は、類似団体と比べ、全般的に良好な数値を示しているものの、一般排水、特定排水ともに有収水量が減少傾向にあり、使用料収入も伸び悩んでいることから、厳しい経営状況になることが予想される。
　このため、現在進めている農業集落排水施設の流域接続を順次実施することで、経営基盤の強化を図っていくとともに、料金改定も視野に入れ、経営状況の改善を図っていきたいと考えている。
　　なお、公共下水道事業については、平成３０年度からの公営企業法（一部財務適用）の適用を目指し、現在移行事務を進めている。
　</t>
    <rPh sb="1" eb="4">
      <t>ナガハマシ</t>
    </rPh>
    <rPh sb="20" eb="22">
      <t>ルイジ</t>
    </rPh>
    <rPh sb="22" eb="24">
      <t>ダンタイ</t>
    </rPh>
    <rPh sb="25" eb="26">
      <t>クラ</t>
    </rPh>
    <rPh sb="28" eb="31">
      <t>ゼンパンテキ</t>
    </rPh>
    <rPh sb="49" eb="51">
      <t>ハイスイ</t>
    </rPh>
    <rPh sb="95" eb="97">
      <t>ジョウキョウ</t>
    </rPh>
    <rPh sb="103" eb="105">
      <t>ヨソウ</t>
    </rPh>
    <rPh sb="116" eb="118">
      <t>ゲンザイ</t>
    </rPh>
    <rPh sb="118" eb="119">
      <t>スス</t>
    </rPh>
    <rPh sb="132" eb="134">
      <t>リュウイキ</t>
    </rPh>
    <rPh sb="192" eb="193">
      <t>カンガ</t>
    </rPh>
    <phoneticPr fontId="4"/>
  </si>
  <si>
    <t>非設置</t>
    <rPh sb="0" eb="1">
      <t>ヒ</t>
    </rPh>
    <rPh sb="1" eb="3">
      <t>セッチ</t>
    </rPh>
    <phoneticPr fontId="4"/>
  </si>
  <si>
    <t>　収益的収支比率については、企業債償還が経営の硬直化の要因となっており、一般会計からの繰入金や資本費平準化債といった使用料以外の収入に依存している状況である。
　企業債残高対事業規模比率については、昨年度より残高が減少しているものの、雨水渠整備や農集施設の流域下水道への接続といった事業を現在進めており、その実施については、経営状況に鑑みて、平準化などを検討すべきと考える。
　経費回収率については、類似団体の平均は上回っているものの、人口や特定排水の減少による使用料収入の伸び悩みの克服が大きな課題である。
　汚水処理原価については、流域下水道における処理区域全体で計画水量を下回っていることから、類似団体の平均に比べ安価なものとなっているが、不明水量が年々増加傾向にあることから、今後、処理経費の拡大により高騰していくことが考えられる。
　施設利用率については、類似団体に比べ高い水準にあるが、今後、農集施設の接続分を加えるとさらに上昇するものと思われる。
　水洗化率については、類似団体に比べ、高い水準にあるが、高齢世帯などに普及の余地がある。</t>
    <rPh sb="14" eb="16">
      <t>キギョウ</t>
    </rPh>
    <rPh sb="16" eb="17">
      <t>サイ</t>
    </rPh>
    <rPh sb="17" eb="19">
      <t>ショウカン</t>
    </rPh>
    <rPh sb="20" eb="22">
      <t>ケイエイ</t>
    </rPh>
    <rPh sb="23" eb="26">
      <t>コウチョクカ</t>
    </rPh>
    <rPh sb="27" eb="29">
      <t>ヨウイン</t>
    </rPh>
    <rPh sb="36" eb="38">
      <t>イッパン</t>
    </rPh>
    <rPh sb="38" eb="40">
      <t>カイケイ</t>
    </rPh>
    <rPh sb="43" eb="45">
      <t>クリイレ</t>
    </rPh>
    <rPh sb="45" eb="46">
      <t>キン</t>
    </rPh>
    <rPh sb="47" eb="49">
      <t>シホン</t>
    </rPh>
    <rPh sb="49" eb="50">
      <t>ヒ</t>
    </rPh>
    <rPh sb="50" eb="53">
      <t>ヘイジュンカ</t>
    </rPh>
    <rPh sb="53" eb="54">
      <t>サイ</t>
    </rPh>
    <rPh sb="58" eb="61">
      <t>シヨウリョウ</t>
    </rPh>
    <rPh sb="61" eb="63">
      <t>イガイ</t>
    </rPh>
    <rPh sb="64" eb="66">
      <t>シュウニュウ</t>
    </rPh>
    <rPh sb="144" eb="146">
      <t>ゲンザイ</t>
    </rPh>
    <rPh sb="146" eb="147">
      <t>スス</t>
    </rPh>
    <rPh sb="342" eb="34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</si>
</sst>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0.48</c:v>
                </c:pt>
              </c:numCache>
            </c:numRef>
          </c:val>
        </c:ser>
        <c:dLbls>
          <c:showLegendKey val="0"/>
          <c:showVal val="0"/>
          <c:showCatName val="0"/>
          <c:showSerName val="0"/>
          <c:showPercent val="0"/>
          <c:showBubbleSize val="0"/>
        </c:dLbls>
        <c:gapWidth val="150"/>
        <c:axId val="471210320"/>
        <c:axId val="47120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471210320"/>
        <c:axId val="471209928"/>
      </c:lineChart>
      <c:dateAx>
        <c:axId val="471210320"/>
        <c:scaling>
          <c:orientation val="minMax"/>
        </c:scaling>
        <c:delete val="1"/>
        <c:axPos val="b"/>
        <c:numFmt formatCode="ge" sourceLinked="1"/>
        <c:majorTickMark val="none"/>
        <c:minorTickMark val="none"/>
        <c:tickLblPos val="none"/>
        <c:crossAx val="471209928"/>
        <c:crosses val="autoZero"/>
        <c:auto val="1"/>
        <c:lblOffset val="100"/>
        <c:baseTimeUnit val="years"/>
      </c:dateAx>
      <c:valAx>
        <c:axId val="47120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21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73.099999999999994</c:v>
                </c:pt>
                <c:pt idx="1">
                  <c:v>73.59</c:v>
                </c:pt>
                <c:pt idx="2">
                  <c:v>76.83</c:v>
                </c:pt>
                <c:pt idx="3">
                  <c:v>76.819999999999993</c:v>
                </c:pt>
                <c:pt idx="4">
                  <c:v>77.05</c:v>
                </c:pt>
              </c:numCache>
            </c:numRef>
          </c:val>
        </c:ser>
        <c:dLbls>
          <c:showLegendKey val="0"/>
          <c:showVal val="0"/>
          <c:showCatName val="0"/>
          <c:showSerName val="0"/>
          <c:showPercent val="0"/>
          <c:showBubbleSize val="0"/>
        </c:dLbls>
        <c:gapWidth val="150"/>
        <c:axId val="401944608"/>
        <c:axId val="40194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401944608"/>
        <c:axId val="401945000"/>
      </c:lineChart>
      <c:dateAx>
        <c:axId val="401944608"/>
        <c:scaling>
          <c:orientation val="minMax"/>
        </c:scaling>
        <c:delete val="1"/>
        <c:axPos val="b"/>
        <c:numFmt formatCode="ge" sourceLinked="1"/>
        <c:majorTickMark val="none"/>
        <c:minorTickMark val="none"/>
        <c:tickLblPos val="none"/>
        <c:crossAx val="401945000"/>
        <c:crosses val="autoZero"/>
        <c:auto val="1"/>
        <c:lblOffset val="100"/>
        <c:baseTimeUnit val="years"/>
      </c:dateAx>
      <c:valAx>
        <c:axId val="40194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94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87.27</c:v>
                </c:pt>
                <c:pt idx="1">
                  <c:v>87.61</c:v>
                </c:pt>
                <c:pt idx="2">
                  <c:v>88.74</c:v>
                </c:pt>
                <c:pt idx="3">
                  <c:v>89.35</c:v>
                </c:pt>
                <c:pt idx="4">
                  <c:v>89.75</c:v>
                </c:pt>
              </c:numCache>
            </c:numRef>
          </c:val>
        </c:ser>
        <c:dLbls>
          <c:showLegendKey val="0"/>
          <c:showVal val="0"/>
          <c:showCatName val="0"/>
          <c:showSerName val="0"/>
          <c:showPercent val="0"/>
          <c:showBubbleSize val="0"/>
        </c:dLbls>
        <c:gapWidth val="150"/>
        <c:axId val="401946176"/>
        <c:axId val="40194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401946176"/>
        <c:axId val="401946568"/>
      </c:lineChart>
      <c:dateAx>
        <c:axId val="401946176"/>
        <c:scaling>
          <c:orientation val="minMax"/>
        </c:scaling>
        <c:delete val="1"/>
        <c:axPos val="b"/>
        <c:numFmt formatCode="ge" sourceLinked="1"/>
        <c:majorTickMark val="none"/>
        <c:minorTickMark val="none"/>
        <c:tickLblPos val="none"/>
        <c:crossAx val="401946568"/>
        <c:crosses val="autoZero"/>
        <c:auto val="1"/>
        <c:lblOffset val="100"/>
        <c:baseTimeUnit val="years"/>
      </c:dateAx>
      <c:valAx>
        <c:axId val="40194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9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68.489999999999995</c:v>
                </c:pt>
                <c:pt idx="1">
                  <c:v>68.64</c:v>
                </c:pt>
                <c:pt idx="2">
                  <c:v>68.38</c:v>
                </c:pt>
                <c:pt idx="3">
                  <c:v>67.09</c:v>
                </c:pt>
                <c:pt idx="4">
                  <c:v>66.42</c:v>
                </c:pt>
              </c:numCache>
            </c:numRef>
          </c:val>
        </c:ser>
        <c:dLbls>
          <c:showLegendKey val="0"/>
          <c:showVal val="0"/>
          <c:showCatName val="0"/>
          <c:showSerName val="0"/>
          <c:showPercent val="0"/>
          <c:showBubbleSize val="0"/>
        </c:dLbls>
        <c:gapWidth val="150"/>
        <c:axId val="400254608"/>
        <c:axId val="40025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0254608"/>
        <c:axId val="400257352"/>
      </c:lineChart>
      <c:dateAx>
        <c:axId val="400254608"/>
        <c:scaling>
          <c:orientation val="minMax"/>
        </c:scaling>
        <c:delete val="1"/>
        <c:axPos val="b"/>
        <c:numFmt formatCode="ge" sourceLinked="1"/>
        <c:majorTickMark val="none"/>
        <c:minorTickMark val="none"/>
        <c:tickLblPos val="none"/>
        <c:crossAx val="400257352"/>
        <c:crosses val="autoZero"/>
        <c:auto val="1"/>
        <c:lblOffset val="100"/>
        <c:baseTimeUnit val="years"/>
      </c:dateAx>
      <c:valAx>
        <c:axId val="40025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25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0253824"/>
        <c:axId val="4002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0253824"/>
        <c:axId val="400256960"/>
      </c:lineChart>
      <c:dateAx>
        <c:axId val="400253824"/>
        <c:scaling>
          <c:orientation val="minMax"/>
        </c:scaling>
        <c:delete val="1"/>
        <c:axPos val="b"/>
        <c:numFmt formatCode="ge" sourceLinked="1"/>
        <c:majorTickMark val="none"/>
        <c:minorTickMark val="none"/>
        <c:tickLblPos val="none"/>
        <c:crossAx val="400256960"/>
        <c:crosses val="autoZero"/>
        <c:auto val="1"/>
        <c:lblOffset val="100"/>
        <c:baseTimeUnit val="years"/>
      </c:dateAx>
      <c:valAx>
        <c:axId val="4002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2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7626440"/>
        <c:axId val="47632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7626440"/>
        <c:axId val="476322880"/>
      </c:lineChart>
      <c:dateAx>
        <c:axId val="397626440"/>
        <c:scaling>
          <c:orientation val="minMax"/>
        </c:scaling>
        <c:delete val="1"/>
        <c:axPos val="b"/>
        <c:numFmt formatCode="ge" sourceLinked="1"/>
        <c:majorTickMark val="none"/>
        <c:minorTickMark val="none"/>
        <c:tickLblPos val="none"/>
        <c:crossAx val="476322880"/>
        <c:crosses val="autoZero"/>
        <c:auto val="1"/>
        <c:lblOffset val="100"/>
        <c:baseTimeUnit val="years"/>
      </c:dateAx>
      <c:valAx>
        <c:axId val="47632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62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1261664"/>
        <c:axId val="481262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1261664"/>
        <c:axId val="481262056"/>
      </c:lineChart>
      <c:dateAx>
        <c:axId val="481261664"/>
        <c:scaling>
          <c:orientation val="minMax"/>
        </c:scaling>
        <c:delete val="1"/>
        <c:axPos val="b"/>
        <c:numFmt formatCode="ge" sourceLinked="1"/>
        <c:majorTickMark val="none"/>
        <c:minorTickMark val="none"/>
        <c:tickLblPos val="none"/>
        <c:crossAx val="481262056"/>
        <c:crosses val="autoZero"/>
        <c:auto val="1"/>
        <c:lblOffset val="100"/>
        <c:baseTimeUnit val="years"/>
      </c:dateAx>
      <c:valAx>
        <c:axId val="48126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2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1263232"/>
        <c:axId val="48126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1263232"/>
        <c:axId val="481263624"/>
      </c:lineChart>
      <c:dateAx>
        <c:axId val="481263232"/>
        <c:scaling>
          <c:orientation val="minMax"/>
        </c:scaling>
        <c:delete val="1"/>
        <c:axPos val="b"/>
        <c:numFmt formatCode="ge" sourceLinked="1"/>
        <c:majorTickMark val="none"/>
        <c:minorTickMark val="none"/>
        <c:tickLblPos val="none"/>
        <c:crossAx val="481263624"/>
        <c:crosses val="autoZero"/>
        <c:auto val="1"/>
        <c:lblOffset val="100"/>
        <c:baseTimeUnit val="years"/>
      </c:dateAx>
      <c:valAx>
        <c:axId val="48126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2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1678.16</c:v>
                </c:pt>
                <c:pt idx="1">
                  <c:v>1606.65</c:v>
                </c:pt>
                <c:pt idx="2">
                  <c:v>1598.12</c:v>
                </c:pt>
                <c:pt idx="3">
                  <c:v>1397.37</c:v>
                </c:pt>
                <c:pt idx="4">
                  <c:v>1319.42</c:v>
                </c:pt>
              </c:numCache>
            </c:numRef>
          </c:val>
        </c:ser>
        <c:dLbls>
          <c:showLegendKey val="0"/>
          <c:showVal val="0"/>
          <c:showCatName val="0"/>
          <c:showSerName val="0"/>
          <c:showPercent val="0"/>
          <c:showBubbleSize val="0"/>
        </c:dLbls>
        <c:gapWidth val="150"/>
        <c:axId val="481264800"/>
        <c:axId val="48126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481264800"/>
        <c:axId val="481265192"/>
      </c:lineChart>
      <c:dateAx>
        <c:axId val="481264800"/>
        <c:scaling>
          <c:orientation val="minMax"/>
        </c:scaling>
        <c:delete val="1"/>
        <c:axPos val="b"/>
        <c:numFmt formatCode="ge" sourceLinked="1"/>
        <c:majorTickMark val="none"/>
        <c:minorTickMark val="none"/>
        <c:tickLblPos val="none"/>
        <c:crossAx val="481265192"/>
        <c:crosses val="autoZero"/>
        <c:auto val="1"/>
        <c:lblOffset val="100"/>
        <c:baseTimeUnit val="years"/>
      </c:dateAx>
      <c:valAx>
        <c:axId val="48126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2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84.18</c:v>
                </c:pt>
                <c:pt idx="1">
                  <c:v>86.01</c:v>
                </c:pt>
                <c:pt idx="2">
                  <c:v>85.8</c:v>
                </c:pt>
                <c:pt idx="3">
                  <c:v>87.81</c:v>
                </c:pt>
                <c:pt idx="4">
                  <c:v>85.32</c:v>
                </c:pt>
              </c:numCache>
            </c:numRef>
          </c:val>
        </c:ser>
        <c:dLbls>
          <c:showLegendKey val="0"/>
          <c:showVal val="0"/>
          <c:showCatName val="0"/>
          <c:showSerName val="0"/>
          <c:showPercent val="0"/>
          <c:showBubbleSize val="0"/>
        </c:dLbls>
        <c:gapWidth val="150"/>
        <c:axId val="481266368"/>
        <c:axId val="48126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481266368"/>
        <c:axId val="481266760"/>
      </c:lineChart>
      <c:dateAx>
        <c:axId val="481266368"/>
        <c:scaling>
          <c:orientation val="minMax"/>
        </c:scaling>
        <c:delete val="1"/>
        <c:axPos val="b"/>
        <c:numFmt formatCode="ge" sourceLinked="1"/>
        <c:majorTickMark val="none"/>
        <c:minorTickMark val="none"/>
        <c:tickLblPos val="none"/>
        <c:crossAx val="481266760"/>
        <c:crosses val="autoZero"/>
        <c:auto val="1"/>
        <c:lblOffset val="100"/>
        <c:baseTimeUnit val="years"/>
      </c:dateAx>
      <c:valAx>
        <c:axId val="48126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26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194.39</c:v>
                </c:pt>
                <c:pt idx="1">
                  <c:v>192.06</c:v>
                </c:pt>
                <c:pt idx="2">
                  <c:v>206.83</c:v>
                </c:pt>
                <c:pt idx="3">
                  <c:v>192.1</c:v>
                </c:pt>
                <c:pt idx="4">
                  <c:v>198.33</c:v>
                </c:pt>
              </c:numCache>
            </c:numRef>
          </c:val>
        </c:ser>
        <c:dLbls>
          <c:showLegendKey val="0"/>
          <c:showVal val="0"/>
          <c:showCatName val="0"/>
          <c:showSerName val="0"/>
          <c:showPercent val="0"/>
          <c:showBubbleSize val="0"/>
        </c:dLbls>
        <c:gapWidth val="150"/>
        <c:axId val="481267936"/>
        <c:axId val="48126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481267936"/>
        <c:axId val="481268328"/>
      </c:lineChart>
      <c:dateAx>
        <c:axId val="481267936"/>
        <c:scaling>
          <c:orientation val="minMax"/>
        </c:scaling>
        <c:delete val="1"/>
        <c:axPos val="b"/>
        <c:numFmt formatCode="ge" sourceLinked="1"/>
        <c:majorTickMark val="none"/>
        <c:minorTickMark val="none"/>
        <c:tickLblPos val="none"/>
        <c:crossAx val="481268328"/>
        <c:crosses val="autoZero"/>
        <c:auto val="1"/>
        <c:lblOffset val="100"/>
        <c:baseTimeUnit val="years"/>
      </c:dateAx>
      <c:valAx>
        <c:axId val="48126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2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6"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滋賀県　長浜市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124</v>
      </c>
      <c r="AE8" s="73"/>
      <c r="AF8" s="73"/>
      <c r="AG8" s="73"/>
      <c r="AH8" s="73"/>
      <c r="AI8" s="73"/>
      <c r="AJ8" s="73"/>
      <c r="AK8" s="4"/>
      <c r="AL8" s="67">
        <f>データ!S6</f>
        <v>120123</v>
      </c>
      <c r="AM8" s="67"/>
      <c r="AN8" s="67"/>
      <c r="AO8" s="67"/>
      <c r="AP8" s="67"/>
      <c r="AQ8" s="67"/>
      <c r="AR8" s="67"/>
      <c r="AS8" s="67"/>
      <c r="AT8" s="66">
        <f>データ!T6</f>
        <v>681.02</v>
      </c>
      <c r="AU8" s="66"/>
      <c r="AV8" s="66"/>
      <c r="AW8" s="66"/>
      <c r="AX8" s="66"/>
      <c r="AY8" s="66"/>
      <c r="AZ8" s="66"/>
      <c r="BA8" s="66"/>
      <c r="BB8" s="66">
        <f>データ!U6</f>
        <v>176.39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26.49</v>
      </c>
      <c r="Q10" s="66"/>
      <c r="R10" s="66"/>
      <c r="S10" s="66"/>
      <c r="T10" s="66"/>
      <c r="U10" s="66"/>
      <c r="V10" s="66"/>
      <c r="W10" s="66">
        <f>データ!Q6</f>
        <v>84.98</v>
      </c>
      <c r="X10" s="66"/>
      <c r="Y10" s="66"/>
      <c r="Z10" s="66"/>
      <c r="AA10" s="66"/>
      <c r="AB10" s="66"/>
      <c r="AC10" s="66"/>
      <c r="AD10" s="67">
        <f>データ!R6</f>
        <v>2780</v>
      </c>
      <c r="AE10" s="67"/>
      <c r="AF10" s="67"/>
      <c r="AG10" s="67"/>
      <c r="AH10" s="67"/>
      <c r="AI10" s="67"/>
      <c r="AJ10" s="67"/>
      <c r="AK10" s="2"/>
      <c r="AL10" s="67">
        <f>データ!V6</f>
        <v>31724</v>
      </c>
      <c r="AM10" s="67"/>
      <c r="AN10" s="67"/>
      <c r="AO10" s="67"/>
      <c r="AP10" s="67"/>
      <c r="AQ10" s="67"/>
      <c r="AR10" s="67"/>
      <c r="AS10" s="67"/>
      <c r="AT10" s="66">
        <f>データ!W6</f>
        <v>15.39</v>
      </c>
      <c r="AU10" s="66"/>
      <c r="AV10" s="66"/>
      <c r="AW10" s="66"/>
      <c r="AX10" s="66"/>
      <c r="AY10" s="66"/>
      <c r="AZ10" s="66"/>
      <c r="BA10" s="66"/>
      <c r="BB10" s="66">
        <f>データ!X6</f>
        <v>2061.34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252034</v>
      </c>
      <c r="D6" s="33">
        <f t="shared" si="3"/>
        <v>47</v>
      </c>
      <c r="E6" s="33">
        <f t="shared" si="3"/>
        <v>17</v>
      </c>
      <c r="F6" s="33">
        <f t="shared" si="3"/>
        <v>4</v>
      </c>
      <c r="G6" s="33">
        <f t="shared" si="3"/>
        <v>0</v>
      </c>
      <c r="H6" s="33" t="str">
        <f t="shared" si="3"/>
        <v>滋賀県　長浜市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26.49</v>
      </c>
      <c r="Q6" s="34">
        <f t="shared" si="3"/>
        <v>84.98</v>
      </c>
      <c r="R6" s="34">
        <f t="shared" si="3"/>
        <v>2780</v>
      </c>
      <c r="S6" s="34">
        <f t="shared" si="3"/>
        <v>120123</v>
      </c>
      <c r="T6" s="34">
        <f t="shared" si="3"/>
        <v>681.02</v>
      </c>
      <c r="U6" s="34">
        <f t="shared" si="3"/>
        <v>176.39</v>
      </c>
      <c r="V6" s="34">
        <f t="shared" si="3"/>
        <v>31724</v>
      </c>
      <c r="W6" s="34">
        <f t="shared" si="3"/>
        <v>15.39</v>
      </c>
      <c r="X6" s="34">
        <f t="shared" si="3"/>
        <v>2061.34</v>
      </c>
      <c r="Y6" s="35">
        <f>IF(Y7="",NA(),Y7)</f>
        <v>68.489999999999995</v>
      </c>
      <c r="Z6" s="35">
        <f t="shared" ref="Z6:AH6" si="4">IF(Z7="",NA(),Z7)</f>
        <v>68.64</v>
      </c>
      <c r="AA6" s="35">
        <f t="shared" si="4"/>
        <v>68.38</v>
      </c>
      <c r="AB6" s="35">
        <f t="shared" si="4"/>
        <v>67.09</v>
      </c>
      <c r="AC6" s="35">
        <f t="shared" si="4"/>
        <v>66.42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1678.16</v>
      </c>
      <c r="BG6" s="35">
        <f t="shared" ref="BG6:BO6" si="7">IF(BG7="",NA(),BG7)</f>
        <v>1606.65</v>
      </c>
      <c r="BH6" s="35">
        <f t="shared" si="7"/>
        <v>1598.12</v>
      </c>
      <c r="BI6" s="35">
        <f t="shared" si="7"/>
        <v>1397.37</v>
      </c>
      <c r="BJ6" s="35">
        <f t="shared" si="7"/>
        <v>1319.42</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84.18</v>
      </c>
      <c r="BR6" s="35">
        <f t="shared" ref="BR6:BZ6" si="8">IF(BR7="",NA(),BR7)</f>
        <v>86.01</v>
      </c>
      <c r="BS6" s="35">
        <f t="shared" si="8"/>
        <v>85.8</v>
      </c>
      <c r="BT6" s="35">
        <f t="shared" si="8"/>
        <v>87.81</v>
      </c>
      <c r="BU6" s="35">
        <f t="shared" si="8"/>
        <v>85.32</v>
      </c>
      <c r="BV6" s="35">
        <f t="shared" si="8"/>
        <v>62.83</v>
      </c>
      <c r="BW6" s="35">
        <f t="shared" si="8"/>
        <v>64.63</v>
      </c>
      <c r="BX6" s="35">
        <f t="shared" si="8"/>
        <v>66.56</v>
      </c>
      <c r="BY6" s="35">
        <f t="shared" si="8"/>
        <v>66.22</v>
      </c>
      <c r="BZ6" s="35">
        <f t="shared" si="8"/>
        <v>69.87</v>
      </c>
      <c r="CA6" s="34" t="str">
        <f>IF(CA7="","",IF(CA7="-","【-】","【"&amp;SUBSTITUTE(TEXT(CA7,"#,##0.00"),"-","△")&amp;"】"))</f>
        <v>【69.80】</v>
      </c>
      <c r="CB6" s="35">
        <f>IF(CB7="",NA(),CB7)</f>
        <v>194.39</v>
      </c>
      <c r="CC6" s="35">
        <f t="shared" ref="CC6:CK6" si="9">IF(CC7="",NA(),CC7)</f>
        <v>192.06</v>
      </c>
      <c r="CD6" s="35">
        <f t="shared" si="9"/>
        <v>206.83</v>
      </c>
      <c r="CE6" s="35">
        <f t="shared" si="9"/>
        <v>192.1</v>
      </c>
      <c r="CF6" s="35">
        <f t="shared" si="9"/>
        <v>198.33</v>
      </c>
      <c r="CG6" s="35">
        <f t="shared" si="9"/>
        <v>250.43</v>
      </c>
      <c r="CH6" s="35">
        <f t="shared" si="9"/>
        <v>245.75</v>
      </c>
      <c r="CI6" s="35">
        <f t="shared" si="9"/>
        <v>244.29</v>
      </c>
      <c r="CJ6" s="35">
        <f t="shared" si="9"/>
        <v>246.72</v>
      </c>
      <c r="CK6" s="35">
        <f t="shared" si="9"/>
        <v>234.96</v>
      </c>
      <c r="CL6" s="34" t="str">
        <f>IF(CL7="","",IF(CL7="-","【-】","【"&amp;SUBSTITUTE(TEXT(CL7,"#,##0.00"),"-","△")&amp;"】"))</f>
        <v>【232.54】</v>
      </c>
      <c r="CM6" s="35">
        <f>IF(CM7="",NA(),CM7)</f>
        <v>73.099999999999994</v>
      </c>
      <c r="CN6" s="35">
        <f t="shared" ref="CN6:CV6" si="10">IF(CN7="",NA(),CN7)</f>
        <v>73.59</v>
      </c>
      <c r="CO6" s="35">
        <f t="shared" si="10"/>
        <v>76.83</v>
      </c>
      <c r="CP6" s="35">
        <f t="shared" si="10"/>
        <v>76.819999999999993</v>
      </c>
      <c r="CQ6" s="35">
        <f t="shared" si="10"/>
        <v>77.05</v>
      </c>
      <c r="CR6" s="35">
        <f t="shared" si="10"/>
        <v>42.31</v>
      </c>
      <c r="CS6" s="35">
        <f t="shared" si="10"/>
        <v>43.65</v>
      </c>
      <c r="CT6" s="35">
        <f t="shared" si="10"/>
        <v>43.58</v>
      </c>
      <c r="CU6" s="35">
        <f t="shared" si="10"/>
        <v>41.35</v>
      </c>
      <c r="CV6" s="35">
        <f t="shared" si="10"/>
        <v>42.9</v>
      </c>
      <c r="CW6" s="34" t="str">
        <f>IF(CW7="","",IF(CW7="-","【-】","【"&amp;SUBSTITUTE(TEXT(CW7,"#,##0.00"),"-","△")&amp;"】"))</f>
        <v>【42.17】</v>
      </c>
      <c r="CX6" s="35">
        <f>IF(CX7="",NA(),CX7)</f>
        <v>87.27</v>
      </c>
      <c r="CY6" s="35">
        <f t="shared" ref="CY6:DG6" si="11">IF(CY7="",NA(),CY7)</f>
        <v>87.61</v>
      </c>
      <c r="CZ6" s="35">
        <f t="shared" si="11"/>
        <v>88.74</v>
      </c>
      <c r="DA6" s="35">
        <f t="shared" si="11"/>
        <v>89.35</v>
      </c>
      <c r="DB6" s="35">
        <f t="shared" si="11"/>
        <v>89.75</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0.48</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252034</v>
      </c>
      <c r="D7" s="37">
        <v>47</v>
      </c>
      <c r="E7" s="37">
        <v>17</v>
      </c>
      <c r="F7" s="37">
        <v>4</v>
      </c>
      <c r="G7" s="37">
        <v>0</v>
      </c>
      <c r="H7" s="37" t="s">
        <v>110</v>
      </c>
      <c r="I7" s="37" t="s">
        <v>111</v>
      </c>
      <c r="J7" s="37" t="s">
        <v>112</v>
      </c>
      <c r="K7" s="37" t="s">
        <v>113</v>
      </c>
      <c r="L7" s="37" t="s">
        <v>114</v>
      </c>
      <c r="M7" s="37"/>
      <c r="N7" s="38" t="s">
        <v>115</v>
      </c>
      <c r="O7" s="38" t="s">
        <v>116</v>
      </c>
      <c r="P7" s="38">
        <v>26.49</v>
      </c>
      <c r="Q7" s="38">
        <v>84.98</v>
      </c>
      <c r="R7" s="38">
        <v>2780</v>
      </c>
      <c r="S7" s="38">
        <v>120123</v>
      </c>
      <c r="T7" s="38">
        <v>681.02</v>
      </c>
      <c r="U7" s="38">
        <v>176.39</v>
      </c>
      <c r="V7" s="38">
        <v>31724</v>
      </c>
      <c r="W7" s="38">
        <v>15.39</v>
      </c>
      <c r="X7" s="38">
        <v>2061.34</v>
      </c>
      <c r="Y7" s="38">
        <v>68.489999999999995</v>
      </c>
      <c r="Z7" s="38">
        <v>68.64</v>
      </c>
      <c r="AA7" s="38">
        <v>68.38</v>
      </c>
      <c r="AB7" s="38">
        <v>67.09</v>
      </c>
      <c r="AC7" s="38">
        <v>66.42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1678.16</v>
      </c>
      <c r="BG7" s="38">
        <v>1606.65</v>
      </c>
      <c r="BH7" s="38">
        <v>1598.12</v>
      </c>
      <c r="BI7" s="38">
        <v>1397.37</v>
      </c>
      <c r="BJ7" s="38">
        <v>1319.42</v>
      </c>
      <c r="BK7" s="38">
        <v>1622.51</v>
      </c>
      <c r="BL7" s="38">
        <v>1569.13</v>
      </c>
      <c r="BM7" s="38">
        <v>1436</v>
      </c>
      <c r="BN7" s="38">
        <v>1434.89</v>
      </c>
      <c r="BO7" s="38">
        <v>1298.9100000000001</v>
      </c>
      <c r="BP7" s="38">
        <v>1348.09</v>
      </c>
      <c r="BQ7" s="38">
        <v>84.18</v>
      </c>
      <c r="BR7" s="38">
        <v>86.01</v>
      </c>
      <c r="BS7" s="38">
        <v>85.8</v>
      </c>
      <c r="BT7" s="38">
        <v>87.81</v>
      </c>
      <c r="BU7" s="38">
        <v>85.32</v>
      </c>
      <c r="BV7" s="38">
        <v>62.83</v>
      </c>
      <c r="BW7" s="38">
        <v>64.63</v>
      </c>
      <c r="BX7" s="38">
        <v>66.56</v>
      </c>
      <c r="BY7" s="38">
        <v>66.22</v>
      </c>
      <c r="BZ7" s="38">
        <v>69.87</v>
      </c>
      <c r="CA7" s="38">
        <v>69.8</v>
      </c>
      <c r="CB7" s="38">
        <v>194.39</v>
      </c>
      <c r="CC7" s="38">
        <v>192.06</v>
      </c>
      <c r="CD7" s="38">
        <v>206.83</v>
      </c>
      <c r="CE7" s="38">
        <v>192.1</v>
      </c>
      <c r="CF7" s="38">
        <v>198.33</v>
      </c>
      <c r="CG7" s="38">
        <v>250.43</v>
      </c>
      <c r="CH7" s="38">
        <v>245.75</v>
      </c>
      <c r="CI7" s="38">
        <v>244.29</v>
      </c>
      <c r="CJ7" s="38">
        <v>246.72</v>
      </c>
      <c r="CK7" s="38">
        <v>234.96</v>
      </c>
      <c r="CL7" s="38">
        <v>232.54</v>
      </c>
      <c r="CM7" s="38">
        <v>73.099999999999994</v>
      </c>
      <c r="CN7" s="38">
        <v>73.59</v>
      </c>
      <c r="CO7" s="38">
        <v>76.83</v>
      </c>
      <c r="CP7" s="38">
        <v>76.819999999999993</v>
      </c>
      <c r="CQ7" s="38">
        <v>77.05</v>
      </c>
      <c r="CR7" s="38">
        <v>42.31</v>
      </c>
      <c r="CS7" s="38">
        <v>43.65</v>
      </c>
      <c r="CT7" s="38">
        <v>43.58</v>
      </c>
      <c r="CU7" s="38">
        <v>41.35</v>
      </c>
      <c r="CV7" s="38">
        <v>42.9</v>
      </c>
      <c r="CW7" s="38">
        <v>42.17</v>
      </c>
      <c r="CX7" s="38">
        <v>87.27</v>
      </c>
      <c r="CY7" s="38">
        <v>87.61</v>
      </c>
      <c r="CZ7" s="38">
        <v>88.74</v>
      </c>
      <c r="DA7" s="38">
        <v>89.35</v>
      </c>
      <c r="DB7" s="38">
        <v>89.75</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0.48</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輝之</cp:lastModifiedBy>
  <cp:lastPrinted>2018-02-08T06:58:45Z</cp:lastPrinted>
  <dcterms:created xsi:type="dcterms:W3CDTF">2017-12-25T02:20:22Z</dcterms:created>
  <dcterms:modified xsi:type="dcterms:W3CDTF">2018-02-22T06:04:28Z</dcterms:modified>
  <cp:category/>
</cp:coreProperties>
</file>