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codeName="ThisWorkbook" defaultThemeVersion="166925"/>
  <mc:AlternateContent xmlns:mc="http://schemas.openxmlformats.org/markup-compatibility/2006">
    <mc:Choice Requires="x15">
      <x15ac:absPath xmlns:x15ac="http://schemas.microsoft.com/office/spreadsheetml/2010/11/ac" url="Y:\健康福祉部\健康福祉部 介護保険課\005 介護保険係\067 居宅介護支援\11_庶務\R6\HP更新\指定・変更等に関する届出\標準様式\"/>
    </mc:Choice>
  </mc:AlternateContent>
  <xr:revisionPtr revIDLastSave="0" documentId="14_{A347BDE4-263D-49A0-861B-DA925CC69ABE}" xr6:coauthVersionLast="36" xr6:coauthVersionMax="36" xr10:uidLastSave="{00000000-0000-0000-0000-000000000000}"/>
  <bookViews>
    <workbookView xWindow="-105" yWindow="-105" windowWidth="23250" windowHeight="12570" tabRatio="665" xr2:uid="{00000000-000D-0000-FFFF-FFFF00000000}"/>
  </bookViews>
  <sheets>
    <sheet name="居宅介護支援（１枚版）" sheetId="1" r:id="rId1"/>
    <sheet name="【記載例】居宅介護支援" sheetId="10" r:id="rId2"/>
    <sheet name="記入方法" sheetId="5" r:id="rId3"/>
    <sheet name="プルダウン・リスト" sheetId="2" r:id="rId4"/>
  </sheets>
  <definedNames>
    <definedName name="_xlnm.Print_Area" localSheetId="1">【記載例】居宅介護支援!$A$1:$BD$51</definedName>
    <definedName name="_xlnm.Print_Area" localSheetId="2">記入方法!$A$1:$O$77</definedName>
    <definedName name="_xlnm.Print_Area" localSheetId="0">'居宅介護支援（１枚版）'!$A$1:$BD$51</definedName>
    <definedName name="_xlnm.Print_Titles" localSheetId="1">【記載例】居宅介護支援!$1:$13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<sst xmlns="http://schemas.openxmlformats.org/spreadsheetml/2006/main" count="308" uniqueCount="148">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</sst>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53">
        <v>100</v>
      </c>
      <c r="BA6" s="154"/>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c r="D14" s="214"/>
      <c r="E14" s="215"/>
      <c r="F14" s="216"/>
      <c r="G14" s="217"/>
      <c r="H14" s="218"/>
      <c r="I14" s="218"/>
      <c r="J14" s="218"/>
      <c r="K14" s="219"/>
      <c r="L14" s="220"/>
      <c r="M14" s="221"/>
      <c r="N14" s="221"/>
      <c r="O14" s="22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3">
        <f>IF($AZ$3="４週",SUM(P14:AQ14),IF($AZ$3="暦月",SUM(P14:AT14),""))</f>
        <v>0</v>
      </c>
      <c r="AV14" s="224"/>
      <c r="AW14" s="225">
        <f t="shared" ref="AW14:AW31" si="22">IF($AZ$3="４週",AU14/4,IF($AZ$3="暦月",AU14/($AZ$7/7),""))</f>
        <v>0</v>
      </c>
      <c r="AX14" s="226"/>
      <c r="AY14" s="193"/>
      <c r="AZ14" s="194"/>
      <c r="BA14" s="194"/>
      <c r="BB14" s="194"/>
      <c r="BC14" s="194"/>
      <c r="BD14" s="195"/>
    </row>
    <row r="15" spans="1:57" ht="39.950000000000003" customHeight="1" x14ac:dyDescent="0.4">
      <c r="A15" s="71"/>
      <c r="B15" s="86">
        <f t="shared" ref="B15:B31" si="23">B14+1</f>
        <v>2</v>
      </c>
      <c r="C15" s="196"/>
      <c r="D15" s="197"/>
      <c r="E15" s="198"/>
      <c r="F15" s="199"/>
      <c r="G15" s="200"/>
      <c r="H15" s="201"/>
      <c r="I15" s="201"/>
      <c r="J15" s="201"/>
      <c r="K15" s="202"/>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3</v>
      </c>
      <c r="C16" s="196"/>
      <c r="D16" s="197"/>
      <c r="E16" s="198"/>
      <c r="F16" s="199"/>
      <c r="G16" s="200"/>
      <c r="H16" s="201"/>
      <c r="I16" s="201"/>
      <c r="J16" s="201"/>
      <c r="K16" s="202"/>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4</v>
      </c>
      <c r="C17" s="196"/>
      <c r="D17" s="197"/>
      <c r="E17" s="198"/>
      <c r="F17" s="199"/>
      <c r="G17" s="200"/>
      <c r="H17" s="201"/>
      <c r="I17" s="201"/>
      <c r="J17" s="201"/>
      <c r="K17" s="202"/>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5</v>
      </c>
      <c r="C18" s="196"/>
      <c r="D18" s="197"/>
      <c r="E18" s="198"/>
      <c r="F18" s="199"/>
      <c r="G18" s="200"/>
      <c r="H18" s="201"/>
      <c r="I18" s="201"/>
      <c r="J18" s="201"/>
      <c r="K18" s="202"/>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ref="AU18:AU31" si="24">IF($AZ$3="４週",SUM(P18:AQ18),IF($AZ$3="暦月",SUM(P18:AT18),""))</f>
        <v>0</v>
      </c>
      <c r="AV18" s="207"/>
      <c r="AW18" s="208">
        <f t="shared" si="22"/>
        <v>0</v>
      </c>
      <c r="AX18" s="209"/>
      <c r="AY18" s="210"/>
      <c r="AZ18" s="211"/>
      <c r="BA18" s="211"/>
      <c r="BB18" s="211"/>
      <c r="BC18" s="211"/>
      <c r="BD18" s="212"/>
    </row>
    <row r="19" spans="1:56" ht="39.950000000000003" customHeight="1" x14ac:dyDescent="0.4">
      <c r="A19" s="71"/>
      <c r="B19" s="86">
        <f t="shared" si="23"/>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24"/>
        <v>0</v>
      </c>
      <c r="AV19" s="207"/>
      <c r="AW19" s="208">
        <f t="shared" si="22"/>
        <v>0</v>
      </c>
      <c r="AX19" s="209"/>
      <c r="AY19" s="210"/>
      <c r="AZ19" s="211"/>
      <c r="BA19" s="211"/>
      <c r="BB19" s="211"/>
      <c r="BC19" s="211"/>
      <c r="BD19" s="212"/>
    </row>
    <row r="20" spans="1:56" ht="39.950000000000003" customHeight="1" x14ac:dyDescent="0.4">
      <c r="A20" s="71"/>
      <c r="B20" s="86">
        <f t="shared" si="23"/>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22"/>
        <v>0</v>
      </c>
      <c r="AX20" s="209"/>
      <c r="AY20" s="210"/>
      <c r="AZ20" s="211"/>
      <c r="BA20" s="211"/>
      <c r="BB20" s="211"/>
      <c r="BC20" s="211"/>
      <c r="BD20" s="212"/>
    </row>
    <row r="21" spans="1:56" ht="39.950000000000003" customHeight="1" x14ac:dyDescent="0.4">
      <c r="A21" s="71"/>
      <c r="B21" s="86">
        <f t="shared" si="23"/>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210"/>
      <c r="AZ29" s="211"/>
      <c r="BA29" s="211"/>
      <c r="BB29" s="211"/>
      <c r="BC29" s="211"/>
      <c r="BD29" s="212"/>
    </row>
    <row r="30" spans="1:56" ht="39.950000000000003" customHeight="1" x14ac:dyDescent="0.4">
      <c r="A30" s="71"/>
      <c r="B30" s="86">
        <f t="shared" si="23"/>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24"/>
        <v>0</v>
      </c>
      <c r="AV30" s="207"/>
      <c r="AW30" s="208">
        <f t="shared" si="22"/>
        <v>0</v>
      </c>
      <c r="AX30" s="209"/>
      <c r="AY30" s="210"/>
      <c r="AZ30" s="211"/>
      <c r="BA30" s="211"/>
      <c r="BB30" s="211"/>
      <c r="BC30" s="211"/>
      <c r="BD30" s="212"/>
    </row>
    <row r="31" spans="1:56" ht="39.950000000000003" customHeight="1" thickBot="1" x14ac:dyDescent="0.45">
      <c r="A31" s="71"/>
      <c r="B31" s="87">
        <f t="shared" si="23"/>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24"/>
        <v>0</v>
      </c>
      <c r="AV31" s="238"/>
      <c r="AW31" s="239">
        <f t="shared" si="22"/>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0</v>
      </c>
      <c r="F36" s="251"/>
      <c r="G36" s="252">
        <f>SUMIFS($AW$14:$AX$31,$C$14:$D$31,"介護支援専門員",$E$14:$F$31,"A")</f>
        <v>0</v>
      </c>
      <c r="H36" s="253"/>
      <c r="I36" s="110"/>
      <c r="J36" s="254">
        <v>0</v>
      </c>
      <c r="K36" s="255"/>
      <c r="L36" s="254">
        <v>0</v>
      </c>
      <c r="M36" s="255"/>
      <c r="N36" s="109"/>
      <c r="O36" s="109"/>
      <c r="P36" s="254">
        <v>0</v>
      </c>
      <c r="Q36" s="255"/>
      <c r="R36" s="97"/>
      <c r="S36" s="97"/>
      <c r="T36" s="247" t="s">
        <v>4</v>
      </c>
      <c r="U36" s="248"/>
      <c r="V36" s="247" t="s">
        <v>51</v>
      </c>
      <c r="W36" s="249"/>
      <c r="X36" s="249"/>
      <c r="Y36" s="24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0</v>
      </c>
      <c r="F38" s="251"/>
      <c r="G38" s="252">
        <f>SUMIFS($AW$14:$AX$31,$C$14:$D$31,"介護支援専門員",$E$14:$F$31,"C")</f>
        <v>0</v>
      </c>
      <c r="H38" s="253"/>
      <c r="I38" s="110"/>
      <c r="J38" s="254">
        <v>0</v>
      </c>
      <c r="K38" s="255"/>
      <c r="L38" s="256">
        <v>0</v>
      </c>
      <c r="M38" s="257"/>
      <c r="N38" s="109"/>
      <c r="O38" s="109"/>
      <c r="P38" s="250" t="s">
        <v>30</v>
      </c>
      <c r="Q38" s="251"/>
      <c r="R38" s="97"/>
      <c r="S38" s="97"/>
      <c r="T38" s="247" t="s">
        <v>6</v>
      </c>
      <c r="U38" s="248"/>
      <c r="V38" s="247" t="s">
        <v>69</v>
      </c>
      <c r="W38" s="249"/>
      <c r="X38" s="249"/>
      <c r="Y38" s="248"/>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0</v>
      </c>
      <c r="F40" s="251"/>
      <c r="G40" s="252">
        <f>SUM(G36:H39)</f>
        <v>0</v>
      </c>
      <c r="H40" s="253"/>
      <c r="I40" s="110"/>
      <c r="J40" s="250">
        <f>SUM(J36:K39)</f>
        <v>0</v>
      </c>
      <c r="K40" s="251"/>
      <c r="L40" s="250">
        <f>SUM(L36:M39)</f>
        <v>0</v>
      </c>
      <c r="M40" s="251"/>
      <c r="N40" s="109"/>
      <c r="O40" s="109"/>
      <c r="P40" s="250">
        <f>SUM(P36:Q37)</f>
        <v>0</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0</v>
      </c>
      <c r="D45" s="270"/>
      <c r="E45" s="270"/>
      <c r="F45" s="271"/>
      <c r="G45" s="140" t="s">
        <v>28</v>
      </c>
      <c r="H45" s="247">
        <f>IF($J$42="週",$AV$5,$AZ$5)</f>
        <v>40</v>
      </c>
      <c r="I45" s="249"/>
      <c r="J45" s="249"/>
      <c r="K45" s="248"/>
      <c r="L45" s="140" t="s">
        <v>29</v>
      </c>
      <c r="M45" s="261">
        <f>ROUNDDOWN(C45/H45,1)</f>
        <v>0</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0</v>
      </c>
      <c r="D50" s="249"/>
      <c r="E50" s="249"/>
      <c r="F50" s="248"/>
      <c r="G50" s="140" t="s">
        <v>81</v>
      </c>
      <c r="H50" s="261">
        <f>M45</f>
        <v>0</v>
      </c>
      <c r="I50" s="262"/>
      <c r="J50" s="262"/>
      <c r="K50" s="263"/>
      <c r="L50" s="140" t="s">
        <v>29</v>
      </c>
      <c r="M50" s="264">
        <f>ROUNDDOWN(C50+H50,1)</f>
        <v>0</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t="s">
        <v>109</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5">
        <v>160</v>
      </c>
      <c r="BA5" s="156"/>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53">
        <v>100</v>
      </c>
      <c r="BA6" s="154"/>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t="s">
        <v>2</v>
      </c>
      <c r="D14" s="214"/>
      <c r="E14" s="215" t="s">
        <v>66</v>
      </c>
      <c r="F14" s="216"/>
      <c r="G14" s="217" t="s">
        <v>114</v>
      </c>
      <c r="H14" s="218"/>
      <c r="I14" s="218"/>
      <c r="J14" s="218"/>
      <c r="K14" s="219"/>
      <c r="L14" s="220" t="s">
        <v>68</v>
      </c>
      <c r="M14" s="221"/>
      <c r="N14" s="221"/>
      <c r="O14" s="22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3">
        <f>IF($AZ$3="４週",SUM(P14:AQ14),IF($AZ$3="暦月",SUM(P14:AT14),""))</f>
        <v>160</v>
      </c>
      <c r="AV14" s="224"/>
      <c r="AW14" s="225">
        <f t="shared" ref="AW14:AW31" si="1">IF($AZ$3="４週",AU14/4,IF($AZ$3="暦月",AU14/($AZ$7/7),""))</f>
        <v>40</v>
      </c>
      <c r="AX14" s="226"/>
      <c r="AY14" s="193"/>
      <c r="AZ14" s="194"/>
      <c r="BA14" s="194"/>
      <c r="BB14" s="194"/>
      <c r="BC14" s="194"/>
      <c r="BD14" s="195"/>
    </row>
    <row r="15" spans="1:57" ht="39.950000000000003" customHeight="1" x14ac:dyDescent="0.4">
      <c r="A15" s="71"/>
      <c r="B15" s="86">
        <f t="shared" ref="B15:B31" si="2">B14+1</f>
        <v>2</v>
      </c>
      <c r="C15" s="196" t="s">
        <v>112</v>
      </c>
      <c r="D15" s="197"/>
      <c r="E15" s="198" t="s">
        <v>66</v>
      </c>
      <c r="F15" s="199"/>
      <c r="G15" s="200" t="s">
        <v>114</v>
      </c>
      <c r="H15" s="201"/>
      <c r="I15" s="201"/>
      <c r="J15" s="201"/>
      <c r="K15" s="202"/>
      <c r="L15" s="203" t="s">
        <v>100</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3</v>
      </c>
      <c r="C16" s="196" t="s">
        <v>112</v>
      </c>
      <c r="D16" s="197"/>
      <c r="E16" s="198" t="s">
        <v>66</v>
      </c>
      <c r="F16" s="199"/>
      <c r="G16" s="200" t="s">
        <v>112</v>
      </c>
      <c r="H16" s="201"/>
      <c r="I16" s="201"/>
      <c r="J16" s="201"/>
      <c r="K16" s="202"/>
      <c r="L16" s="203" t="s">
        <v>78</v>
      </c>
      <c r="M16" s="204"/>
      <c r="N16" s="204"/>
      <c r="O16" s="20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6">
        <f>IF($AZ$3="４週",SUM(P16:AQ16),IF($AZ$3="暦月",SUM(P16:AT16),""))</f>
        <v>160</v>
      </c>
      <c r="AV16" s="207"/>
      <c r="AW16" s="208">
        <f t="shared" si="1"/>
        <v>40</v>
      </c>
      <c r="AX16" s="209"/>
      <c r="AY16" s="210"/>
      <c r="AZ16" s="211"/>
      <c r="BA16" s="211"/>
      <c r="BB16" s="211"/>
      <c r="BC16" s="211"/>
      <c r="BD16" s="212"/>
    </row>
    <row r="17" spans="1:56" ht="39.950000000000003" customHeight="1" x14ac:dyDescent="0.4">
      <c r="A17" s="71"/>
      <c r="B17" s="86">
        <f t="shared" si="2"/>
        <v>4</v>
      </c>
      <c r="C17" s="196" t="s">
        <v>112</v>
      </c>
      <c r="D17" s="197"/>
      <c r="E17" s="198" t="s">
        <v>66</v>
      </c>
      <c r="F17" s="199"/>
      <c r="G17" s="200" t="s">
        <v>112</v>
      </c>
      <c r="H17" s="201"/>
      <c r="I17" s="201"/>
      <c r="J17" s="201"/>
      <c r="K17" s="202"/>
      <c r="L17" s="203" t="s">
        <v>80</v>
      </c>
      <c r="M17" s="204"/>
      <c r="N17" s="204"/>
      <c r="O17" s="20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6">
        <f>IF($AZ$3="４週",SUM(P17:AQ17),IF($AZ$3="暦月",SUM(P17:AT17),""))</f>
        <v>160</v>
      </c>
      <c r="AV17" s="207"/>
      <c r="AW17" s="208">
        <f t="shared" si="1"/>
        <v>40</v>
      </c>
      <c r="AX17" s="209"/>
      <c r="AY17" s="210"/>
      <c r="AZ17" s="211"/>
      <c r="BA17" s="211"/>
      <c r="BB17" s="211"/>
      <c r="BC17" s="211"/>
      <c r="BD17" s="212"/>
    </row>
    <row r="18" spans="1:56" ht="39.950000000000003" customHeight="1" x14ac:dyDescent="0.4">
      <c r="A18" s="71"/>
      <c r="B18" s="86">
        <f t="shared" si="2"/>
        <v>5</v>
      </c>
      <c r="C18" s="196" t="s">
        <v>112</v>
      </c>
      <c r="D18" s="197"/>
      <c r="E18" s="198" t="s">
        <v>121</v>
      </c>
      <c r="F18" s="199"/>
      <c r="G18" s="200" t="s">
        <v>112</v>
      </c>
      <c r="H18" s="201"/>
      <c r="I18" s="201"/>
      <c r="J18" s="201"/>
      <c r="K18" s="202"/>
      <c r="L18" s="203" t="s">
        <v>79</v>
      </c>
      <c r="M18" s="204"/>
      <c r="N18" s="204"/>
      <c r="O18" s="20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6">
        <f t="shared" ref="AU18:AU31" si="3">IF($AZ$3="４週",SUM(P18:AQ18),IF($AZ$3="暦月",SUM(P18:AT18),""))</f>
        <v>80</v>
      </c>
      <c r="AV18" s="207"/>
      <c r="AW18" s="208">
        <f t="shared" si="1"/>
        <v>20</v>
      </c>
      <c r="AX18" s="209"/>
      <c r="AY18" s="210"/>
      <c r="AZ18" s="211"/>
      <c r="BA18" s="211"/>
      <c r="BB18" s="211"/>
      <c r="BC18" s="211"/>
      <c r="BD18" s="212"/>
    </row>
    <row r="19" spans="1:56" ht="39.950000000000003" customHeight="1" x14ac:dyDescent="0.4">
      <c r="A19" s="71"/>
      <c r="B19" s="86">
        <f t="shared" si="2"/>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3"/>
        <v>0</v>
      </c>
      <c r="AV19" s="207"/>
      <c r="AW19" s="208">
        <f t="shared" si="1"/>
        <v>0</v>
      </c>
      <c r="AX19" s="209"/>
      <c r="AY19" s="210"/>
      <c r="AZ19" s="211"/>
      <c r="BA19" s="211"/>
      <c r="BB19" s="211"/>
      <c r="BC19" s="211"/>
      <c r="BD19" s="212"/>
    </row>
    <row r="20" spans="1:56" ht="39.950000000000003" customHeight="1" x14ac:dyDescent="0.4">
      <c r="A20" s="71"/>
      <c r="B20" s="86">
        <f t="shared" si="2"/>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1"/>
        <v>0</v>
      </c>
      <c r="AX20" s="209"/>
      <c r="AY20" s="210"/>
      <c r="AZ20" s="211"/>
      <c r="BA20" s="211"/>
      <c r="BB20" s="211"/>
      <c r="BC20" s="211"/>
      <c r="BD20" s="212"/>
    </row>
    <row r="21" spans="1:56" ht="39.950000000000003" customHeight="1" x14ac:dyDescent="0.4">
      <c r="A21" s="71"/>
      <c r="B21" s="86">
        <f t="shared" si="2"/>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210"/>
      <c r="AZ29" s="211"/>
      <c r="BA29" s="211"/>
      <c r="BB29" s="211"/>
      <c r="BC29" s="211"/>
      <c r="BD29" s="212"/>
    </row>
    <row r="30" spans="1:56" ht="39.950000000000003" customHeight="1" x14ac:dyDescent="0.4">
      <c r="A30" s="71"/>
      <c r="B30" s="86">
        <f t="shared" si="2"/>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3"/>
        <v>0</v>
      </c>
      <c r="AV30" s="207"/>
      <c r="AW30" s="208">
        <f t="shared" si="1"/>
        <v>0</v>
      </c>
      <c r="AX30" s="209"/>
      <c r="AY30" s="210"/>
      <c r="AZ30" s="211"/>
      <c r="BA30" s="211"/>
      <c r="BB30" s="211"/>
      <c r="BC30" s="211"/>
      <c r="BD30" s="212"/>
    </row>
    <row r="31" spans="1:56" ht="39.950000000000003" customHeight="1" thickBot="1" x14ac:dyDescent="0.45">
      <c r="A31" s="71"/>
      <c r="B31" s="87">
        <f t="shared" si="2"/>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480</v>
      </c>
      <c r="F36" s="251"/>
      <c r="G36" s="252">
        <f>SUMIFS($AW$14:$AX$31,$C$14:$D$31,"介護支援専門員",$E$14:$F$31,"A")</f>
        <v>120</v>
      </c>
      <c r="H36" s="253"/>
      <c r="I36" s="110"/>
      <c r="J36" s="254">
        <v>0</v>
      </c>
      <c r="K36" s="255"/>
      <c r="L36" s="254">
        <v>0</v>
      </c>
      <c r="M36" s="255"/>
      <c r="N36" s="109"/>
      <c r="O36" s="109"/>
      <c r="P36" s="254">
        <v>3</v>
      </c>
      <c r="Q36" s="255"/>
      <c r="R36" s="97"/>
      <c r="S36" s="97"/>
      <c r="T36" s="247" t="s">
        <v>4</v>
      </c>
      <c r="U36" s="248"/>
      <c r="V36" s="247" t="s">
        <v>51</v>
      </c>
      <c r="W36" s="249"/>
      <c r="X36" s="249"/>
      <c r="Y36" s="24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80</v>
      </c>
      <c r="F38" s="251"/>
      <c r="G38" s="252">
        <f>SUMIFS($AW$14:$AX$31,$C$14:$D$31,"介護支援専門員",$E$14:$F$31,"C")</f>
        <v>20</v>
      </c>
      <c r="H38" s="253"/>
      <c r="I38" s="110"/>
      <c r="J38" s="254">
        <v>80</v>
      </c>
      <c r="K38" s="255"/>
      <c r="L38" s="256">
        <v>20</v>
      </c>
      <c r="M38" s="257"/>
      <c r="N38" s="109"/>
      <c r="O38" s="109"/>
      <c r="P38" s="250" t="s">
        <v>30</v>
      </c>
      <c r="Q38" s="251"/>
      <c r="R38" s="97"/>
      <c r="S38" s="97"/>
      <c r="T38" s="247" t="s">
        <v>6</v>
      </c>
      <c r="U38" s="248"/>
      <c r="V38" s="247" t="s">
        <v>69</v>
      </c>
      <c r="W38" s="249"/>
      <c r="X38" s="249"/>
      <c r="Y38" s="248"/>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560</v>
      </c>
      <c r="F40" s="251"/>
      <c r="G40" s="252">
        <f>SUM(G36:H39)</f>
        <v>140</v>
      </c>
      <c r="H40" s="253"/>
      <c r="I40" s="110"/>
      <c r="J40" s="250">
        <f>SUM(J36:K39)</f>
        <v>80</v>
      </c>
      <c r="K40" s="251"/>
      <c r="L40" s="250">
        <f>SUM(L36:M39)</f>
        <v>20</v>
      </c>
      <c r="M40" s="251"/>
      <c r="N40" s="109"/>
      <c r="O40" s="109"/>
      <c r="P40" s="250">
        <f>SUM(P36:Q37)</f>
        <v>3</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20</v>
      </c>
      <c r="D45" s="270"/>
      <c r="E45" s="270"/>
      <c r="F45" s="271"/>
      <c r="G45" s="99" t="s">
        <v>28</v>
      </c>
      <c r="H45" s="247">
        <f>IF($J$42="週",$AV$5,$AZ$5)</f>
        <v>40</v>
      </c>
      <c r="I45" s="249"/>
      <c r="J45" s="249"/>
      <c r="K45" s="248"/>
      <c r="L45" s="99" t="s">
        <v>29</v>
      </c>
      <c r="M45" s="261">
        <f>ROUNDDOWN(C45/H45,1)</f>
        <v>0.5</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3</v>
      </c>
      <c r="D50" s="249"/>
      <c r="E50" s="249"/>
      <c r="F50" s="248"/>
      <c r="G50" s="99" t="s">
        <v>81</v>
      </c>
      <c r="H50" s="261">
        <f>M45</f>
        <v>0.5</v>
      </c>
      <c r="I50" s="262"/>
      <c r="J50" s="262"/>
      <c r="K50" s="263"/>
      <c r="L50" s="99" t="s">
        <v>29</v>
      </c>
      <c r="M50" s="264">
        <f>ROUNDDOWN(C50+H50,1)</f>
        <v>3.5</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居宅介護支援（１枚版）</vt:lpstr>
      <vt:lpstr>【記載例】居宅介護支援</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橋本 栞</cp:lastModifiedBy>
  <cp:lastPrinted>2021-03-21T05:52:46Z</cp:lastPrinted>
  <dcterms:created xsi:type="dcterms:W3CDTF">2020-01-14T23:44:41Z</dcterms:created>
  <dcterms:modified xsi:type="dcterms:W3CDTF">2025-03-27T11:19:09Z</dcterms:modified>
</cp:coreProperties>
</file>