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CD758B25-41F5-4A3A-883A-EE42C608FDC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3" i="12" l="1"/>
  <c r="CW102" i="12" l="1"/>
  <c r="DB102" i="12"/>
  <c r="CR102" i="12"/>
  <c r="AU88" i="12"/>
  <c r="AP88" i="12"/>
  <c r="AF88" i="12"/>
  <c r="AP23" i="12"/>
  <c r="AU63" i="12"/>
  <c r="AP63" i="12"/>
  <c r="AA34" i="12" l="1"/>
  <c r="AA32" i="12"/>
  <c r="AA30" i="12" l="1"/>
  <c r="AA31" i="12"/>
  <c r="AA29" i="12"/>
  <c r="AA28"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C37" i="10"/>
  <c r="BE36" i="10"/>
  <c r="AM36" i="10"/>
  <c r="C36" i="10"/>
  <c r="BE35"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W34" i="10" s="1"/>
  <c r="BW35" i="10" s="1"/>
  <c r="BW36" i="10" s="1"/>
  <c r="BW37" i="10" s="1"/>
  <c r="BW38" i="10" s="1"/>
  <c r="BW39" i="10" s="1"/>
  <c r="U37" i="10"/>
  <c r="AM34" i="10"/>
  <c r="AM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<sst xmlns="http://schemas.openxmlformats.org/spreadsheetml/2006/main" count="1102" uniqueCount="577">
  <si>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</si>
  <si>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</si>
  <si>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</si>
  <si>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</si>
  <si>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</si>
  <si>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</si>
  <si>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</si>
  <si>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</si>
  <si>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</si>
  <si>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</si>
  <si>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</si>
  <si>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</si>
  <si>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</si>
  <si>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</si>
  <si>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</si>
  <si>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</si>
  <si>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</si>
  <si>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</si>
  <si>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</si>
  <si>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</si>
  <si>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</si>
  <si>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</si>
  <si>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</si>
  <si>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</si>
  <si>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</si>
  <si>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</si>
  <si>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</si>
  <si>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</si>
  <si>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</si>
  <si>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</si>
  <si>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</si>
  <si>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</si>
  <si>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</si>
  <si>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</si>
  <si>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</si>
  <si>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</si>
  <si>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</si>
  <si>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</si>
  <si>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</si>
  <si>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</si>
  <si>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</si>
  <si>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</si>
  <si>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</si>
  <si>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</si>
  <si>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</si>
  <si>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</si>
  <si>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</si>
  <si>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</si>
  <si>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</si>
  <si>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</si>
  <si>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</si>
  <si>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</si>
  <si>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</si>
  <si>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</si>
  <si>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</si>
  <si>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</si>
  <si>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</si>
  <si>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</si>
  <si>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</si>
  <si>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</si>
  <si>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</si>
  <si>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</si>
  <si>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</si>
  <si>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</si>
  <si>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</si>
  <si>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</si>
  <si>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</si>
  <si>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</si>
  <si>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</si>
  <si>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</si>
  <si>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</si>
  <si>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</si>
  <si>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</si>
  <si>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</si>
  <si>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</si>
  <si>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</si>
  <si>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</si>
  <si>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</si>
  <si>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</si>
  <si>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</si>
  <si>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</si>
  <si>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</si>
  <si>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</si>
  <si>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</si>
  <si>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</si>
  <si>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</si>
  <si>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</si>
  <si>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</si>
  <si>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</si>
  <si>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</si>
  <si>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</si>
  <si>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</si>
  <si>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</si>
  <si>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</si>
  <si>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</si>
  <si>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</si>
  <si>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</si>
  <si>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</si>
  <si>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</si>
  <si>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</si>
  <si>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</si>
  <si>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</si>
  <si>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</si>
  <si>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</si>
  <si>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</si>
  <si>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</si>
  <si>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</si>
  <si>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</si>
  <si>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</si>
  <si>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</si>
  <si>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</si>
  <si>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</si>
  <si>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</si>
  <si>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</si>
  <si>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</si>
  <si>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</si>
  <si>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</si>
  <si>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</si>
  <si>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</si>
  <si>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</si>
  <si>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</si>
  <si>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</si>
  <si>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</si>
  <si>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</si>
  <si>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</si>
  <si>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</si>
  <si>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</si>
  <si>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</si>
  <si>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</si>
  <si>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</si>
  <si>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</si>
  <si>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</si>
  <si>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</si>
  <si>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</si>
  <si>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</si>
  <si>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</si>
  <si>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</si>
  <si>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</si>
  <si>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</si>
  <si>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</si>
  <si>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</si>
  <si>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</si>
  <si>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</si>
  <si>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</si>
  <si>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</si>
  <si>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</si>
  <si>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</si>
  <si>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</si>
  <si>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</si>
  <si>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</si>
  <si>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</si>
  <si>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</si>
  <si>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</si>
  <si>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</si>
  <si>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</si>
  <si>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</si>
  <si>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</si>
  <si>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</si>
  <si>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</si>
  <si>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</si>
  <si>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</si>
  <si>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</si>
  <si>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</si>
  <si>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</si>
  <si>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</si>
  <si>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</si>
  <si>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</si>
  <si>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</si>
  <si>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</si>
  <si>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</si>
  <si>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</si>
  <si>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</si>
  <si>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</si>
  <si>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</si>
  <si>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</si>
  <si>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</si>
  <si>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</si>
  <si>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</si>
  <si>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</si>
  <si>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</si>
  <si>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</si>
  <si>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</si>
  <si>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</si>
  <si>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</si>
  <si>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</si>
  <si>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</si>
  <si>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</si>
  <si>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</si>
  <si>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</si>
  <si>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</si>
  <si>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</si>
  <si>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</si>
  <si>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</si>
  <si>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</si>
  <si>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</si>
  <si>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</si>
  <si>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</si>
  <si>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</si>
  <si>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</si>
  <si>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</si>
  <si>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</si>
  <si>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</si>
  <si>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</si>
  <si>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滋賀県長浜市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</si>
  <si>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</si>
  <si>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</si>
  <si>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</si>
  <si>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</si>
  <si>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</si>
  <si>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</si>
  <si>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</si>
  <si>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</si>
  <si>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</si>
  <si>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</si>
  <si>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</si>
  <si>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</si>
  <si>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</si>
  <si>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</si>
  <si>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</si>
  <si>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</si>
  <si>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</si>
  <si>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</si>
  <si>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</si>
  <si>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</si>
  <si>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</si>
  <si>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</si>
  <si>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</si>
  <si>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</si>
  <si>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</si>
  <si>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</si>
  <si>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</si>
  <si>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</si>
  <si>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</si>
  <si>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</si>
  <si>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</si>
  <si>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</si>
  <si>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</si>
  <si>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</si>
  <si>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</si>
  <si>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</si>
  <si>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</si>
  <si>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</si>
  <si>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</si>
  <si>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</si>
  <si>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</si>
  <si>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</si>
  <si>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</si>
  <si>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</si>
  <si>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</si>
  <si>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</si>
  <si>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</si>
  <si>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</si>
  <si>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</si>
  <si>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</si>
  <si>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</si>
  <si>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</si>
  <si>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</si>
  <si>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</si>
  <si>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</si>
  <si>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</si>
  <si>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</si>
  <si>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</si>
  <si>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</si>
  <si>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</si>
  <si>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</si>
  <si>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</si>
  <si>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</si>
  <si>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</si>
  <si>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</si>
  <si>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</si>
  <si>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</si>
  <si>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</si>
  <si>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</si>
  <si>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</si>
  <si>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</si>
  <si>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</si>
  <si>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</si>
  <si>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</si>
  <si>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</si>
  <si>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</si>
  <si>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</si>
  <si>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</si>
  <si>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</si>
  <si>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</si>
  <si>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</si>
  <si>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</si>
  <si>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</si>
  <si>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</si>
  <si>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</si>
  <si>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</si>
  <si>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</si>
  <si>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</si>
  <si>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</si>
  <si>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</si>
  <si>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</si>
  <si>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</si>
  <si>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</si>
  <si>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</si>
  <si>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</si>
  <si>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</si>
  <si>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</si>
  <si>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</si>
  <si>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</si>
  <si>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</si>
  <si>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</si>
  <si>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</si>
  <si>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</si>
  <si>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</si>
  <si>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</si>
  <si>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</si>
  <si>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</si>
  <si>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</si>
  <si>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</si>
  <si>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</si>
  <si>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</si>
  <si>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</si>
  <si>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</si>
  <si>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</si>
  <si>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</si>
  <si>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</si>
  <si>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</si>
  <si>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</si>
  <si>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</si>
  <si>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</si>
  <si>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</si>
  <si>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</si>
  <si>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</si>
  <si>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</si>
  <si>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</si>
  <si>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</si>
  <si>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</si>
  <si>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</si>
  <si>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</si>
  <si>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</si>
  <si>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</si>
  <si>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</si>
  <si>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</si>
  <si>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</si>
  <si>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</si>
  <si>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</si>
  <si>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</si>
  <si>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</si>
  <si>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</si>
  <si>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</si>
  <si>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</si>
  <si>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</si>
  <si>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</si>
  <si>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</si>
  <si>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</si>
  <si>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</si>
  <si>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</si>
  <si>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</si>
  <si>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</si>
  <si>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</si>
  <si>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滋賀県長浜市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</si>
  <si>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</si>
  <si>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</si>
  <si>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</si>
  <si>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</si>
  <si>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</si>
  <si>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</si>
  <si>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</si>
  <si>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</si>
  <si>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</si>
  <si>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</si>
  <si>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</si>
  <si>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</si>
  <si>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</si>
  <si>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</si>
  <si>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</si>
  <si>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</si>
  <si>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</si>
  <si>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</si>
  <si>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</si>
  <si>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</si>
  <si>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</si>
  <si>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</si>
  <si>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</si>
  <si>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</si>
  <si>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</si>
  <si>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</si>
  <si>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</si>
  <si>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</si>
  <si>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</si>
  <si>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</si>
  <si>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</si>
  <si>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</si>
  <si>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</si>
  <si>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</si>
  <si>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</si>
  <si>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</si>
  <si>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</si>
  <si>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</si>
  <si>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公共下水道事業会計</t>
    <phoneticPr fontId="5"/>
  </si>
  <si>
    <t>法適用企業</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</si>
  <si>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</si>
  <si>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</si>
  <si>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</si>
  <si>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</si>
  <si>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</si>
  <si>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</si>
  <si>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</si>
  <si>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</si>
  <si>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</si>
  <si>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</si>
  <si>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</si>
  <si>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</si>
  <si>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</si>
  <si>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</si>
  <si>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</si>
  <si>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</si>
  <si>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</si>
  <si>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</si>
  <si>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</si>
  <si>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</si>
  <si>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</si>
  <si>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</si>
  <si>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</si>
  <si>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</si>
  <si>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</si>
  <si>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</si>
  <si>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</si>
  <si>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</si>
  <si>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</si>
  <si>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</si>
  <si>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</si>
  <si>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</si>
  <si>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</si>
  <si>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</si>
  <si>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</si>
  <si>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</si>
  <si>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</si>
  <si>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</si>
  <si>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</si>
  <si>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</si>
  <si>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</si>
  <si>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</si>
  <si>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</si>
  <si>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</si>
  <si>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</si>
  <si>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</si>
  <si>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</si>
  <si>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</si>
  <si>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</si>
  <si>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</si>
  <si>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</si>
  <si>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</si>
  <si>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</si>
  <si>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</si>
  <si>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長浜市公共下水道事業会計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</si>
  <si>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</si>
  <si>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</si>
  <si>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長浜市病院事業会計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</si>
  <si>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</si>
  <si>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長浜市農業集落排水事業特別会計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</si>
  <si>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</si>
  <si>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</si>
  <si>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</si>
  <si>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</si>
  <si>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</si>
  <si>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</si>
  <si>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</si>
  <si>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</si>
  <si>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</si>
  <si>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</si>
  <si>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</si>
  <si>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</si>
  <si>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</si>
  <si>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</si>
  <si>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</si>
  <si>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</si>
  <si>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</si>
  <si>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</si>
  <si>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</si>
  <si>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</si>
  <si>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</si>
  <si>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</si>
  <si>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</si>
  <si>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</si>
  <si>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</si>
  <si>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</si>
  <si>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</si>
  <si>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</si>
  <si>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</si>
  <si>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</si>
  <si>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</si>
  <si>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</si>
  <si>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</si>
  <si>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</si>
  <si>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</si>
  <si>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</si>
  <si>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</si>
  <si>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</si>
  <si>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</si>
  <si>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</si>
  <si>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</si>
  <si>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</si>
  <si>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</si>
  <si>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</si>
  <si>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</si>
  <si>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</si>
  <si>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</si>
  <si>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</si>
  <si>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</si>
  <si>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</si>
  <si>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</si>
  <si>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</si>
  <si>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</si>
  <si>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</si>
  <si>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</si>
  <si>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</si>
  <si>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</si>
  <si>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</si>
  <si>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</si>
  <si>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</si>
  <si>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</si>
  <si>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</si>
  <si>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</si>
  <si>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</si>
  <si>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</si>
  <si>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</si>
  <si>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</si>
  <si>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</si>
  <si>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</si>
  <si>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</si>
  <si>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</si>
  <si>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</si>
  <si>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</si>
  <si>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</si>
  <si>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</si>
  <si>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</si>
  <si>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</si>
  <si>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</si>
  <si>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</si>
  <si>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</si>
  <si>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</si>
  <si>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0.14</t>
  </si>
  <si>
    <t>病院事業会計</t>
  </si>
  <si>
    <t>公共下水道事業会計</t>
  </si>
  <si>
    <t>一般会計</t>
  </si>
  <si>
    <t>介護保険特別会計</t>
  </si>
  <si>
    <t>国民健康保険特別会計</t>
  </si>
  <si>
    <t>後期高齢者医療保険特別会計</t>
  </si>
  <si>
    <t>国民健康保険特別会計（直診勘定）</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</si>
  <si>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</si>
  <si>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</si>
  <si>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</si>
  <si>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</si>
  <si>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</si>
  <si>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</si>
  <si>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</si>
  <si>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</si>
  <si>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</si>
  <si>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長浜水道企業団（水道事業会計）</t>
    <rPh sb="0" eb="2">
      <t>ナガハマ</t>
    </rPh>
    <rPh sb="2" eb="4">
      <t>スイドウ</t>
    </rPh>
    <rPh sb="4" eb="6">
      <t>キギョウ</t>
    </rPh>
    <rPh sb="6" eb="7">
      <t>ダン</t>
    </rPh>
    <rPh sb="8" eb="10">
      <t>スイドウ</t>
    </rPh>
    <rPh sb="10" eb="12">
      <t>ジギョウ</t>
    </rPh>
    <rPh sb="12" eb="14">
      <t>カイケイ</t>
    </rPh>
    <phoneticPr fontId="2"/>
  </si>
  <si>
    <t>湖北広域行政事務センター</t>
    <rPh sb="0" eb="2">
      <t>コホク</t>
    </rPh>
    <rPh sb="2" eb="4">
      <t>コウイキ</t>
    </rPh>
    <rPh sb="4" eb="6">
      <t>ギョウセイ</t>
    </rPh>
    <rPh sb="6" eb="8">
      <t>ジム</t>
    </rPh>
    <phoneticPr fontId="2"/>
  </si>
  <si>
    <t>滋賀県市町村職員研修センター</t>
    <rPh sb="0" eb="3">
      <t>シガケン</t>
    </rPh>
    <rPh sb="3" eb="6">
      <t>シチョウソン</t>
    </rPh>
    <rPh sb="6" eb="8">
      <t>ショクイン</t>
    </rPh>
    <rPh sb="8" eb="10">
      <t>ケンシュウ</t>
    </rPh>
    <phoneticPr fontId="2"/>
  </si>
  <si>
    <t>湖北地域消防組合</t>
    <rPh sb="0" eb="2">
      <t>コホク</t>
    </rPh>
    <rPh sb="2" eb="4">
      <t>チイキ</t>
    </rPh>
    <rPh sb="4" eb="6">
      <t>ショウボウ</t>
    </rPh>
    <rPh sb="6" eb="8">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</si>
  <si>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</si>
  <si>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</si>
  <si>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</si>
  <si>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長浜市土地開発公社</t>
    <rPh sb="0" eb="3">
      <t>ナガハマシ</t>
    </rPh>
    <rPh sb="3" eb="5">
      <t>トチ</t>
    </rPh>
    <rPh sb="5" eb="7">
      <t>カイハツ</t>
    </rPh>
    <rPh sb="7" eb="9">
      <t>コウシャ</t>
    </rPh>
    <phoneticPr fontId="2"/>
  </si>
  <si>
    <t>長浜文化スポーツ振興事業団</t>
  </si>
  <si>
    <t>長浜曳山文化協会</t>
  </si>
  <si>
    <t>長浜地方卸売市場</t>
  </si>
  <si>
    <t>黒壁</t>
  </si>
  <si>
    <t>長浜まちづくり</t>
  </si>
  <si>
    <t>えきまち長浜</t>
  </si>
  <si>
    <t>まちづくり虎姫</t>
  </si>
  <si>
    <t>ふるさと夢公社きのもと</t>
  </si>
  <si>
    <t>西浅井総合サービス</t>
  </si>
  <si>
    <t>公共施設等総合管理基金</t>
    <rPh sb="9" eb="11">
      <t>キキン</t>
    </rPh>
    <phoneticPr fontId="2"/>
  </si>
  <si>
    <t>協働でつくる長浜まちづくり基金</t>
  </si>
  <si>
    <t>地域福祉基金</t>
  </si>
  <si>
    <t>教育施設整備基金</t>
  </si>
  <si>
    <t>職員退職手当基金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</si>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</sst>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8825-4FB7-A2E5-983B3744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83819</c:v>
                </c:pt>
                <c:pt idx="1">
                  <c:v>45375</c:v>
                </c:pt>
                <c:pt idx="2">
                  <c:v>42382</c:v>
                </c:pt>
                <c:pt idx="3">
                  <c:v>26675</c:v>
                </c:pt>
                <c:pt idx="4">
                  <c:v>36373</c:v>
                </c:pt>
              </c:numCache>
            </c:numRef>
          </c:val>
          <c:smooth val="0"/>
          <c:extLst>
            <c:ext xmlns:c16="http://schemas.microsoft.com/office/drawing/2014/chart" uri="{C3380CC4-5D6E-409C-BE32-E72D297353CC}">
              <c16:uniqueId val="{00000001-8825-4FB7-A2E5-983B3744F5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4.0199999999999996</c:v>
                </c:pt>
                <c:pt idx="1">
                  <c:v>3.88</c:v>
                </c:pt>
                <c:pt idx="2">
                  <c:v>3.58</c:v>
                </c:pt>
                <c:pt idx="3">
                  <c:v>5.45</c:v>
                </c:pt>
                <c:pt idx="4">
                  <c:v>3.27</c:v>
                </c:pt>
              </c:numCache>
            </c:numRef>
          </c:val>
          <c:extLst>
            <c:ext xmlns:c16="http://schemas.microsoft.com/office/drawing/2014/chart" uri="{C3380CC4-5D6E-409C-BE32-E72D297353CC}">
              <c16:uniqueId val="{00000000-2F0C-4C52-9436-101D1EE4BF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18.96</c:v>
                </c:pt>
                <c:pt idx="1">
                  <c:v>16.309999999999999</c:v>
                </c:pt>
                <c:pt idx="2">
                  <c:v>20.3</c:v>
                </c:pt>
                <c:pt idx="3">
                  <c:v>19.420000000000002</c:v>
                </c:pt>
                <c:pt idx="4">
                  <c:v>19.21</c:v>
                </c:pt>
              </c:numCache>
            </c:numRef>
          </c:val>
          <c:extLst>
            <c:ext xmlns:c16="http://schemas.microsoft.com/office/drawing/2014/chart" uri="{C3380CC4-5D6E-409C-BE32-E72D297353CC}">
              <c16:uniqueId val="{00000001-2F0C-4C52-9436-101D1EE4BF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c:v>
                </c:pt>
                <c:pt idx="1">
                  <c:v>2.2799999999999998</c:v>
                </c:pt>
                <c:pt idx="2">
                  <c:v>7.25</c:v>
                </c:pt>
                <c:pt idx="3">
                  <c:v>3.15</c:v>
                </c:pt>
                <c:pt idx="4">
                  <c:v>-0.14000000000000001</c:v>
                </c:pt>
              </c:numCache>
            </c:numRef>
          </c:val>
          <c:smooth val="0"/>
          <c:extLst>
            <c:ext xmlns:c16="http://schemas.microsoft.com/office/drawing/2014/chart" uri="{C3380CC4-5D6E-409C-BE32-E72D297353CC}">
              <c16:uniqueId val="{00000002-2F0C-4C52-9436-101D1EE4BF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0.56999999999999995</c:v>
                </c:pt>
                <c:pt idx="2">
                  <c:v>#N/A</c:v>
                </c:pt>
                <c:pt idx="3">
                  <c:v>0.57999999999999996</c:v>
                </c:pt>
                <c:pt idx="4">
                  <c:v>#N/A</c:v>
                </c:pt>
                <c:pt idx="5">
                  <c:v>0.54</c:v>
                </c:pt>
                <c:pt idx="6">
                  <c:v>#N/A</c:v>
                </c:pt>
                <c:pt idx="7">
                  <c:v>0.47</c:v>
                </c:pt>
                <c:pt idx="8">
                  <c:v>#N/A</c:v>
                </c:pt>
                <c:pt idx="9">
                  <c:v>0</c:v>
                </c:pt>
              </c:numCache>
            </c:numRef>
          </c:val>
          <c:extLst>
            <c:ext xmlns:c16="http://schemas.microsoft.com/office/drawing/2014/chart" uri="{C3380CC4-5D6E-409C-BE32-E72D297353CC}">
              <c16:uniqueId val="{00000000-35E1-4A17-91E2-8BD4C57A0A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1-4A17-91E2-8BD4C57A0A5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E1-4A17-91E2-8BD4C57A0A5D}"/>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35E1-4A17-91E2-8BD4C57A0A5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5E1-4A17-91E2-8BD4C57A0A5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0.08</c:v>
                </c:pt>
                <c:pt idx="4">
                  <c:v>#N/A</c:v>
                </c:pt>
                <c:pt idx="5">
                  <c:v>0.06</c:v>
                </c:pt>
                <c:pt idx="6">
                  <c:v>#N/A</c:v>
                </c:pt>
                <c:pt idx="7">
                  <c:v>0.11</c:v>
                </c:pt>
                <c:pt idx="8">
                  <c:v>#N/A</c:v>
                </c:pt>
                <c:pt idx="9">
                  <c:v>0.08</c:v>
                </c:pt>
              </c:numCache>
            </c:numRef>
          </c:val>
          <c:extLst>
            <c:ext xmlns:c16="http://schemas.microsoft.com/office/drawing/2014/chart" uri="{C3380CC4-5D6E-409C-BE32-E72D297353CC}">
              <c16:uniqueId val="{00000005-35E1-4A17-91E2-8BD4C57A0A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0.76</c:v>
                </c:pt>
                <c:pt idx="4">
                  <c:v>#N/A</c:v>
                </c:pt>
                <c:pt idx="5">
                  <c:v>0.99</c:v>
                </c:pt>
                <c:pt idx="6">
                  <c:v>#N/A</c:v>
                </c:pt>
                <c:pt idx="7">
                  <c:v>1.25</c:v>
                </c:pt>
                <c:pt idx="8">
                  <c:v>#N/A</c:v>
                </c:pt>
                <c:pt idx="9">
                  <c:v>1.06</c:v>
                </c:pt>
              </c:numCache>
            </c:numRef>
          </c:val>
          <c:extLst>
            <c:ext xmlns:c16="http://schemas.microsoft.com/office/drawing/2014/chart" uri="{C3380CC4-5D6E-409C-BE32-E72D297353CC}">
              <c16:uniqueId val="{00000006-35E1-4A17-91E2-8BD4C57A0A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3.98</c:v>
                </c:pt>
                <c:pt idx="2">
                  <c:v>#N/A</c:v>
                </c:pt>
                <c:pt idx="3">
                  <c:v>3.88</c:v>
                </c:pt>
                <c:pt idx="4">
                  <c:v>#N/A</c:v>
                </c:pt>
                <c:pt idx="5">
                  <c:v>3.58</c:v>
                </c:pt>
                <c:pt idx="6">
                  <c:v>#N/A</c:v>
                </c:pt>
                <c:pt idx="7">
                  <c:v>5.45</c:v>
                </c:pt>
                <c:pt idx="8">
                  <c:v>#N/A</c:v>
                </c:pt>
                <c:pt idx="9">
                  <c:v>3.27</c:v>
                </c:pt>
              </c:numCache>
            </c:numRef>
          </c:val>
          <c:extLst>
            <c:ext xmlns:c16="http://schemas.microsoft.com/office/drawing/2014/chart" uri="{C3380CC4-5D6E-409C-BE32-E72D297353CC}">
              <c16:uniqueId val="{00000007-35E1-4A17-91E2-8BD4C57A0A5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2.34</c:v>
                </c:pt>
                <c:pt idx="2">
                  <c:v>#N/A</c:v>
                </c:pt>
                <c:pt idx="3">
                  <c:v>3.68</c:v>
                </c:pt>
                <c:pt idx="4">
                  <c:v>#N/A</c:v>
                </c:pt>
                <c:pt idx="5">
                  <c:v>4.18</c:v>
                </c:pt>
                <c:pt idx="6">
                  <c:v>#N/A</c:v>
                </c:pt>
                <c:pt idx="7">
                  <c:v>4.7699999999999996</c:v>
                </c:pt>
                <c:pt idx="8">
                  <c:v>#N/A</c:v>
                </c:pt>
                <c:pt idx="9">
                  <c:v>5.21</c:v>
                </c:pt>
              </c:numCache>
            </c:numRef>
          </c:val>
          <c:extLst>
            <c:ext xmlns:c16="http://schemas.microsoft.com/office/drawing/2014/chart" uri="{C3380CC4-5D6E-409C-BE32-E72D297353CC}">
              <c16:uniqueId val="{00000008-35E1-4A17-91E2-8BD4C57A0A5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14.46</c:v>
                </c:pt>
                <c:pt idx="2">
                  <c:v>#N/A</c:v>
                </c:pt>
                <c:pt idx="3">
                  <c:v>15.39</c:v>
                </c:pt>
                <c:pt idx="4">
                  <c:v>#N/A</c:v>
                </c:pt>
                <c:pt idx="5">
                  <c:v>17.739999999999998</c:v>
                </c:pt>
                <c:pt idx="6">
                  <c:v>#N/A</c:v>
                </c:pt>
                <c:pt idx="7">
                  <c:v>23.05</c:v>
                </c:pt>
                <c:pt idx="8">
                  <c:v>#N/A</c:v>
                </c:pt>
                <c:pt idx="9">
                  <c:v>22.32</c:v>
                </c:pt>
              </c:numCache>
            </c:numRef>
          </c:val>
          <c:extLst>
            <c:ext xmlns:c16="http://schemas.microsoft.com/office/drawing/2014/chart" uri="{C3380CC4-5D6E-409C-BE32-E72D297353CC}">
              <c16:uniqueId val="{00000009-35E1-4A17-91E2-8BD4C57A0A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6432</c:v>
                </c:pt>
                <c:pt idx="5">
                  <c:v>6468</c:v>
                </c:pt>
                <c:pt idx="8">
                  <c:v>6237</c:v>
                </c:pt>
                <c:pt idx="11">
                  <c:v>6129</c:v>
                </c:pt>
                <c:pt idx="14">
                  <c:v>6271</c:v>
                </c:pt>
              </c:numCache>
            </c:numRef>
          </c:val>
          <c:extLst>
            <c:ext xmlns:c16="http://schemas.microsoft.com/office/drawing/2014/chart" uri="{C3380CC4-5D6E-409C-BE32-E72D297353CC}">
              <c16:uniqueId val="{00000000-A5D3-46A2-BD6B-2D7B030A36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D3-46A2-BD6B-2D7B030A36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c:v>
                </c:pt>
                <c:pt idx="3">
                  <c:v>32</c:v>
                </c:pt>
                <c:pt idx="6">
                  <c:v>27</c:v>
                </c:pt>
                <c:pt idx="9">
                  <c:v>17</c:v>
                </c:pt>
                <c:pt idx="12">
                  <c:v>17</c:v>
                </c:pt>
              </c:numCache>
            </c:numRef>
          </c:val>
          <c:extLst>
            <c:ext xmlns:c16="http://schemas.microsoft.com/office/drawing/2014/chart" uri="{C3380CC4-5D6E-409C-BE32-E72D297353CC}">
              <c16:uniqueId val="{00000002-A5D3-46A2-BD6B-2D7B030A36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227</c:v>
                </c:pt>
                <c:pt idx="3">
                  <c:v>231</c:v>
                </c:pt>
                <c:pt idx="6">
                  <c:v>240</c:v>
                </c:pt>
                <c:pt idx="9">
                  <c:v>239</c:v>
                </c:pt>
                <c:pt idx="12">
                  <c:v>244</c:v>
                </c:pt>
              </c:numCache>
            </c:numRef>
          </c:val>
          <c:extLst>
            <c:ext xmlns:c16="http://schemas.microsoft.com/office/drawing/2014/chart" uri="{C3380CC4-5D6E-409C-BE32-E72D297353CC}">
              <c16:uniqueId val="{00000003-A5D3-46A2-BD6B-2D7B030A36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2753</c:v>
                </c:pt>
                <c:pt idx="3">
                  <c:v>2826</c:v>
                </c:pt>
                <c:pt idx="6">
                  <c:v>2841</c:v>
                </c:pt>
                <c:pt idx="9">
                  <c:v>2796</c:v>
                </c:pt>
                <c:pt idx="12">
                  <c:v>2828</c:v>
                </c:pt>
              </c:numCache>
            </c:numRef>
          </c:val>
          <c:extLst>
            <c:ext xmlns:c16="http://schemas.microsoft.com/office/drawing/2014/chart" uri="{C3380CC4-5D6E-409C-BE32-E72D297353CC}">
              <c16:uniqueId val="{00000004-A5D3-46A2-BD6B-2D7B030A36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3-46A2-BD6B-2D7B030A36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D3-46A2-BD6B-2D7B030A36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3884</c:v>
                </c:pt>
                <c:pt idx="3">
                  <c:v>3627</c:v>
                </c:pt>
                <c:pt idx="6">
                  <c:v>3437</c:v>
                </c:pt>
                <c:pt idx="9">
                  <c:v>3413</c:v>
                </c:pt>
                <c:pt idx="12">
                  <c:v>3413</c:v>
                </c:pt>
              </c:numCache>
            </c:numRef>
          </c:val>
          <c:extLst>
            <c:ext xmlns:c16="http://schemas.microsoft.com/office/drawing/2014/chart" uri="{C3380CC4-5D6E-409C-BE32-E72D297353CC}">
              <c16:uniqueId val="{00000007-A5D3-46A2-BD6B-2D7B030A36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248</c:v>
                </c:pt>
                <c:pt idx="5">
                  <c:v>#N/A</c:v>
                </c:pt>
                <c:pt idx="6">
                  <c:v>#N/A</c:v>
                </c:pt>
                <c:pt idx="7">
                  <c:v>308</c:v>
                </c:pt>
                <c:pt idx="8">
                  <c:v>#N/A</c:v>
                </c:pt>
                <c:pt idx="9">
                  <c:v>#N/A</c:v>
                </c:pt>
                <c:pt idx="10">
                  <c:v>336</c:v>
                </c:pt>
                <c:pt idx="11">
                  <c:v>#N/A</c:v>
                </c:pt>
                <c:pt idx="12">
                  <c:v>#N/A</c:v>
                </c:pt>
                <c:pt idx="13">
                  <c:v>231</c:v>
                </c:pt>
                <c:pt idx="14">
                  <c:v>#N/A</c:v>
                </c:pt>
              </c:numCache>
            </c:numRef>
          </c:val>
          <c:smooth val="0"/>
          <c:extLst>
            <c:ext xmlns:c16="http://schemas.microsoft.com/office/drawing/2014/chart" uri="{C3380CC4-5D6E-409C-BE32-E72D297353CC}">
              <c16:uniqueId val="{00000008-A5D3-46A2-BD6B-2D7B030A36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70606</c:v>
                </c:pt>
                <c:pt idx="5">
                  <c:v>70302</c:v>
                </c:pt>
                <c:pt idx="8">
                  <c:v>67551</c:v>
                </c:pt>
                <c:pt idx="11">
                  <c:v>63758</c:v>
                </c:pt>
                <c:pt idx="14">
                  <c:v>60364</c:v>
                </c:pt>
              </c:numCache>
            </c:numRef>
          </c:val>
          <c:extLst>
            <c:ext xmlns:c16="http://schemas.microsoft.com/office/drawing/2014/chart" uri="{C3380CC4-5D6E-409C-BE32-E72D297353CC}">
              <c16:uniqueId val="{00000000-7070-4D84-B216-9344491FBA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6472</c:v>
                </c:pt>
                <c:pt idx="5">
                  <c:v>6888</c:v>
                </c:pt>
                <c:pt idx="8">
                  <c:v>6572</c:v>
                </c:pt>
                <c:pt idx="11">
                  <c:v>5560</c:v>
                </c:pt>
                <c:pt idx="14">
                  <c:v>5306</c:v>
                </c:pt>
              </c:numCache>
            </c:numRef>
          </c:val>
          <c:extLst>
            <c:ext xmlns:c16="http://schemas.microsoft.com/office/drawing/2014/chart" uri="{C3380CC4-5D6E-409C-BE32-E72D297353CC}">
              <c16:uniqueId val="{00000001-7070-4D84-B216-9344491FBA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34153</c:v>
                </c:pt>
                <c:pt idx="5">
                  <c:v>34269</c:v>
                </c:pt>
                <c:pt idx="8">
                  <c:v>35276</c:v>
                </c:pt>
                <c:pt idx="11">
                  <c:v>35201</c:v>
                </c:pt>
                <c:pt idx="14">
                  <c:v>35781</c:v>
                </c:pt>
              </c:numCache>
            </c:numRef>
          </c:val>
          <c:extLst>
            <c:ext xmlns:c16="http://schemas.microsoft.com/office/drawing/2014/chart" uri="{C3380CC4-5D6E-409C-BE32-E72D297353CC}">
              <c16:uniqueId val="{00000002-7070-4D84-B216-9344491FBA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70-4D84-B216-9344491FBA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70-4D84-B216-9344491FBA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5-7070-4D84-B216-9344491FBA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7197</c:v>
                </c:pt>
                <c:pt idx="3">
                  <c:v>7288</c:v>
                </c:pt>
                <c:pt idx="6">
                  <c:v>7347</c:v>
                </c:pt>
                <c:pt idx="9">
                  <c:v>7350</c:v>
                </c:pt>
                <c:pt idx="12">
                  <c:v>7148</c:v>
                </c:pt>
              </c:numCache>
            </c:numRef>
          </c:val>
          <c:extLst>
            <c:ext xmlns:c16="http://schemas.microsoft.com/office/drawing/2014/chart" uri="{C3380CC4-5D6E-409C-BE32-E72D297353CC}">
              <c16:uniqueId val="{00000006-7070-4D84-B216-9344491FBA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2686</c:v>
                </c:pt>
                <c:pt idx="3">
                  <c:v>2687</c:v>
                </c:pt>
                <c:pt idx="6">
                  <c:v>2569</c:v>
                </c:pt>
                <c:pt idx="9">
                  <c:v>2452</c:v>
                </c:pt>
                <c:pt idx="12">
                  <c:v>2869</c:v>
                </c:pt>
              </c:numCache>
            </c:numRef>
          </c:val>
          <c:extLst>
            <c:ext xmlns:c16="http://schemas.microsoft.com/office/drawing/2014/chart" uri="{C3380CC4-5D6E-409C-BE32-E72D297353CC}">
              <c16:uniqueId val="{00000007-7070-4D84-B216-9344491FBA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35346</c:v>
                </c:pt>
                <c:pt idx="3">
                  <c:v>31281</c:v>
                </c:pt>
                <c:pt idx="6">
                  <c:v>29915</c:v>
                </c:pt>
                <c:pt idx="9">
                  <c:v>27962</c:v>
                </c:pt>
                <c:pt idx="12">
                  <c:v>26783</c:v>
                </c:pt>
              </c:numCache>
            </c:numRef>
          </c:val>
          <c:extLst>
            <c:ext xmlns:c16="http://schemas.microsoft.com/office/drawing/2014/chart" uri="{C3380CC4-5D6E-409C-BE32-E72D297353CC}">
              <c16:uniqueId val="{00000008-7070-4D84-B216-9344491FBA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146</c:v>
                </c:pt>
                <c:pt idx="3">
                  <c:v>238</c:v>
                </c:pt>
                <c:pt idx="6">
                  <c:v>211</c:v>
                </c:pt>
                <c:pt idx="9">
                  <c:v>189</c:v>
                </c:pt>
                <c:pt idx="12">
                  <c:v>46</c:v>
                </c:pt>
              </c:numCache>
            </c:numRef>
          </c:val>
          <c:extLst>
            <c:ext xmlns:c16="http://schemas.microsoft.com/office/drawing/2014/chart" uri="{C3380CC4-5D6E-409C-BE32-E72D297353CC}">
              <c16:uniqueId val="{00000009-7070-4D84-B216-9344491FBA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46069</c:v>
                </c:pt>
                <c:pt idx="3">
                  <c:v>46687</c:v>
                </c:pt>
                <c:pt idx="6">
                  <c:v>44817</c:v>
                </c:pt>
                <c:pt idx="9">
                  <c:v>41912</c:v>
                </c:pt>
                <c:pt idx="12">
                  <c:v>40197</c:v>
                </c:pt>
              </c:numCache>
            </c:numRef>
          </c:val>
          <c:extLst>
            <c:ext xmlns:c16="http://schemas.microsoft.com/office/drawing/2014/chart" uri="{C3380CC4-5D6E-409C-BE32-E72D297353CC}">
              <c16:uniqueId val="{0000000A-7070-4D84-B216-9344491FBA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70-4D84-B216-9344491FBA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7021</c:v>
                </c:pt>
                <c:pt idx="1">
                  <c:v>6598</c:v>
                </c:pt>
                <c:pt idx="2">
                  <c:v>6621</c:v>
                </c:pt>
              </c:numCache>
            </c:numRef>
          </c:val>
          <c:extLst>
            <c:ext xmlns:c16="http://schemas.microsoft.com/office/drawing/2014/chart" uri="{C3380CC4-5D6E-409C-BE32-E72D297353CC}">
              <c16:uniqueId val="{00000000-222A-4E4E-8616-93C212D369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6325</c:v>
                </c:pt>
                <c:pt idx="1">
                  <c:v>5463</c:v>
                </c:pt>
                <c:pt idx="2">
                  <c:v>5209</c:v>
                </c:pt>
              </c:numCache>
            </c:numRef>
          </c:val>
          <c:extLst>
            <c:ext xmlns:c16="http://schemas.microsoft.com/office/drawing/2014/chart" uri="{C3380CC4-5D6E-409C-BE32-E72D297353CC}">
              <c16:uniqueId val="{00000001-222A-4E4E-8616-93C212D369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23638</c:v>
                </c:pt>
                <c:pt idx="1">
                  <c:v>24883</c:v>
                </c:pt>
                <c:pt idx="2">
                  <c:v>25641</c:v>
                </c:pt>
              </c:numCache>
            </c:numRef>
          </c:val>
          <c:extLst>
            <c:ext xmlns:c16="http://schemas.microsoft.com/office/drawing/2014/chart" uri="{C3380CC4-5D6E-409C-BE32-E72D297353CC}">
              <c16:uniqueId val="{00000002-222A-4E4E-8616-93C212D369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113,940
109,832
681.02
60,721,514
59,142,623
1,128,839
34,470,414
40,197,344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地方消費税交付金の増加などにより基準財政収入額が増加した一方で、光熱費の高騰などにより、それ以上に基準財政需要額が増加したことから、</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年度単体としての財政力は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年平均では前年度と同率となり、引き続き、類似団体及び県平均を大きく下回った。</a:t>
          </a:r>
        </a:p>
        <a:p>
          <a:r>
            <a:rPr kumimoji="1" lang="ja-JP" altLang="en-US" sz="1300">
              <a:latin typeface="ＭＳ Ｐゴシック" panose="020B0600070205080204" pitchFamily="50" charset="-128"/>
              <a:ea typeface="ＭＳ Ｐゴシック" panose="020B0600070205080204" pitchFamily="50" charset="-128"/>
            </a:rPr>
            <a:t>　地方交付税に依存した財政運営からの脱却を図るため、令和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月に改定した財政計画等に基づき、公共施設等の総量縮減・長寿命化、投資的経費の適正化・平準化、地方債の繰上償還などに取り組み、持続可能な行政経営が行える財政構造の確立に努める。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臨時的な追加交付により地方交付税が増加し、分母となる経常一般財源額が</a:t>
          </a:r>
          <a:r>
            <a:rPr kumimoji="1" lang="en-US" altLang="ja-JP" sz="1300">
              <a:latin typeface="ＭＳ Ｐゴシック" panose="020B0600070205080204" pitchFamily="50" charset="-128"/>
              <a:ea typeface="ＭＳ Ｐゴシック" panose="020B0600070205080204" pitchFamily="50" charset="-128"/>
            </a:rPr>
            <a:t>611</a:t>
          </a:r>
          <a:r>
            <a:rPr kumimoji="1" lang="ja-JP" altLang="en-US" sz="1300">
              <a:latin typeface="ＭＳ Ｐゴシック" panose="020B0600070205080204" pitchFamily="50" charset="-128"/>
              <a:ea typeface="ＭＳ Ｐゴシック" panose="020B0600070205080204" pitchFamily="50" charset="-128"/>
            </a:rPr>
            <a:t>百万円増加したものの、積雪の増加に伴う雪寒対策費の増加、小中学生の医療費助成の拡大などにより、分子となる経常経費充当一般財源額が</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ポイント悪化し、類似団体平均を上回り、県平均と同率となった。</a:t>
          </a:r>
        </a:p>
        <a:p>
          <a:r>
            <a:rPr kumimoji="1" lang="ja-JP" altLang="en-US" sz="1300">
              <a:latin typeface="ＭＳ Ｐゴシック" panose="020B0600070205080204" pitchFamily="50" charset="-128"/>
              <a:ea typeface="ＭＳ Ｐゴシック" panose="020B0600070205080204" pitchFamily="50" charset="-128"/>
            </a:rPr>
            <a:t>　今後も、人口減少等により市税や地方交付税の減少や公共施設等の維持補修費の増加が見込まれることから、引き続き、持続可能な行財政運営に努める。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593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57996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45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1456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新型コロナウイルスワクチン接種事業の縮小や、小学校へのタブレット端末の配備が令和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年度に完了したことにより、物件費は減少したものの、</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人口の減少に伴い、人口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524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前年度に引き続き、類似団体平均、全国平均及び県平均を上回っており、今後も定員管理方針に基づく適正な定員管理や、民間活力の導入、行政デジタル化の推進、公共施設等の適正配置による管理経費の抑制などによってコスト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139458</xdr:rowOff>
    </xdr:from>
    <xdr:to>
      <xdr:col>23</xdr:col>
      <xdr:colOff>133350</xdr:colOff>
      <xdr:row>87</xdr:row>
      <xdr:rowOff>149994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55608"/>
          <a:ext cx="8382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69661</xdr:rowOff>
    </xdr:from>
    <xdr:to>
      <xdr:col>19</xdr:col>
      <xdr:colOff>133350</xdr:colOff>
      <xdr:row>87</xdr:row>
      <xdr:rowOff>139458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85811"/>
          <a:ext cx="889000" cy="6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38044</xdr:rowOff>
    </xdr:from>
    <xdr:to>
      <xdr:col>15</xdr:col>
      <xdr:colOff>82550</xdr:colOff>
      <xdr:row>87</xdr:row>
      <xdr:rowOff>69661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11294"/>
          <a:ext cx="889000" cy="37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80364</xdr:rowOff>
    </xdr:from>
    <xdr:to>
      <xdr:col>11</xdr:col>
      <xdr:colOff>31750</xdr:colOff>
      <xdr:row>85</xdr:row>
      <xdr:rowOff>38044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0714"/>
          <a:ext cx="889000" cy="3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99194</xdr:rowOff>
    </xdr:from>
    <xdr:to>
      <xdr:col>23</xdr:col>
      <xdr:colOff>184150</xdr:colOff>
      <xdr:row>88</xdr:row>
      <xdr:rowOff>29344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71271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9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88658</xdr:rowOff>
    </xdr:from>
    <xdr:to>
      <xdr:col>19</xdr:col>
      <xdr:colOff>184150</xdr:colOff>
      <xdr:row>88</xdr:row>
      <xdr:rowOff>18808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3585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9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18861</xdr:rowOff>
    </xdr:from>
    <xdr:to>
      <xdr:col>15</xdr:col>
      <xdr:colOff>133350</xdr:colOff>
      <xdr:row>87</xdr:row>
      <xdr:rowOff>120461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105238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2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158694</xdr:rowOff>
    </xdr:from>
    <xdr:to>
      <xdr:col>11</xdr:col>
      <xdr:colOff>82550</xdr:colOff>
      <xdr:row>85</xdr:row>
      <xdr:rowOff>88844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73621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4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29564</xdr:rowOff>
    </xdr:from>
    <xdr:to>
      <xdr:col>7</xdr:col>
      <xdr:colOff>31750</xdr:colOff>
      <xdr:row>83</xdr:row>
      <xdr:rowOff>131164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115941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未満で推移しており、類似団体の平均を下回っている。これは、経験年数が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年未満の職員層について、ラスパイレス指数が低いことが影響している。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102659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102659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04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及び全国平均を上回っているが、人口や面積（総面積、可住面積）が本市と近く、かつ、平成に大規模な市町村合併があった市と比較すると概ね同等規模となっている。（長浜市定員管理基本方針）</a:t>
          </a:r>
        </a:p>
        <a:p>
          <a:r>
            <a:rPr kumimoji="1" lang="ja-JP" altLang="en-US" sz="1300">
              <a:latin typeface="ＭＳ Ｐゴシック" panose="020B0600070205080204" pitchFamily="50" charset="-128"/>
              <a:ea typeface="ＭＳ Ｐゴシック" panose="020B0600070205080204" pitchFamily="50" charset="-128"/>
            </a:rPr>
            <a:t>　引き続き、「長浜市定員管理基本方針」（令和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月策定）に基づき、人件費に係る財政負担が過大とならないよう留意しつつ、必要な職員数の確保を図る。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47172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282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12700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160020</xdr:rowOff>
    </xdr:from>
    <xdr:to>
      <xdr:col>72</xdr:col>
      <xdr:colOff>203200</xdr:colOff>
      <xdr:row>65</xdr:row>
      <xdr:rowOff>12700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97972</xdr:rowOff>
    </xdr:from>
    <xdr:to>
      <xdr:col>68</xdr:col>
      <xdr:colOff>152400</xdr:colOff>
      <xdr:row>64</xdr:row>
      <xdr:rowOff>160020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7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167822</xdr:rowOff>
    </xdr:from>
    <xdr:to>
      <xdr:col>81</xdr:col>
      <xdr:colOff>95250</xdr:colOff>
      <xdr:row>65</xdr:row>
      <xdr:rowOff>97972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139899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133350</xdr:rowOff>
    </xdr:from>
    <xdr:to>
      <xdr:col>73</xdr:col>
      <xdr:colOff>44450</xdr:colOff>
      <xdr:row>65</xdr:row>
      <xdr:rowOff>63500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48277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109220</xdr:rowOff>
    </xdr:from>
    <xdr:to>
      <xdr:col>68</xdr:col>
      <xdr:colOff>203200</xdr:colOff>
      <xdr:row>65</xdr:row>
      <xdr:rowOff>39370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24147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47172</xdr:rowOff>
    </xdr:from>
    <xdr:to>
      <xdr:col>64</xdr:col>
      <xdr:colOff>152400</xdr:colOff>
      <xdr:row>64</xdr:row>
      <xdr:rowOff>148772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133549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比率の分母は、普通交付税や標準税収入額の増により、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399</a:t>
          </a:r>
          <a:r>
            <a:rPr kumimoji="1" lang="ja-JP" altLang="en-US" sz="1300">
              <a:solidFill>
                <a:schemeClr val="tx1"/>
              </a:solidFill>
              <a:latin typeface="ＭＳ Ｐゴシック" panose="020B0600070205080204" pitchFamily="50" charset="-128"/>
              <a:ea typeface="ＭＳ Ｐゴシック" panose="020B0600070205080204" pitchFamily="50" charset="-128"/>
            </a:rPr>
            <a:t>百万円増加するなど</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年度単体としての実質公債費比率は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ポイント改善した。しかしながら、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か年では前年度の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％から変化はなく、引き続き、類似団体平均、全国平均及び県平均を下回った。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今後も、投資的経費の規模の適正化や平準化を図るとともに、毎年度計画的に繰上償還を行うことにより、公債費負担の軽減に努める。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36</xdr:row>
      <xdr:rowOff>142522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14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142522</xdr:rowOff>
    </xdr:from>
    <xdr:to>
      <xdr:col>77</xdr:col>
      <xdr:colOff>44450</xdr:colOff>
      <xdr:row>36</xdr:row>
      <xdr:rowOff>169333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147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145345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12999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8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91722</xdr:rowOff>
    </xdr:from>
    <xdr:to>
      <xdr:col>77</xdr:col>
      <xdr:colOff>95250</xdr:colOff>
      <xdr:row>37</xdr:row>
      <xdr:rowOff>21872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32049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年度も算定なしとなり、全国平均を下回った。</a:t>
          </a:r>
        </a:p>
        <a:p>
          <a:r>
            <a:rPr kumimoji="1" lang="ja-JP" altLang="en-US" sz="1300">
              <a:latin typeface="ＭＳ Ｐゴシック" panose="020B0600070205080204" pitchFamily="50" charset="-128"/>
              <a:ea typeface="ＭＳ Ｐゴシック" panose="020B0600070205080204" pitchFamily="50" charset="-128"/>
            </a:rPr>
            <a:t>　将来負担すべき負債の額は、一般会計の市債残高等が減少したため、</a:t>
          </a:r>
          <a:r>
            <a:rPr kumimoji="1" lang="en-US" altLang="ja-JP" sz="1300">
              <a:latin typeface="ＭＳ Ｐゴシック" panose="020B0600070205080204" pitchFamily="50" charset="-128"/>
              <a:ea typeface="ＭＳ Ｐゴシック" panose="020B0600070205080204" pitchFamily="50" charset="-128"/>
            </a:rPr>
            <a:t>2,822</a:t>
          </a:r>
          <a:r>
            <a:rPr kumimoji="1" lang="ja-JP" altLang="en-US" sz="1300">
              <a:latin typeface="ＭＳ Ｐゴシック" panose="020B0600070205080204" pitchFamily="50" charset="-128"/>
              <a:ea typeface="ＭＳ Ｐゴシック" panose="020B0600070205080204" pitchFamily="50" charset="-128"/>
            </a:rPr>
            <a:t>百万円の減少となったが、充当可能財源については、地方債現在高等に係る基準財政需要額算入見込額が減少したことにより、</a:t>
          </a:r>
          <a:r>
            <a:rPr kumimoji="1" lang="en-US" altLang="ja-JP" sz="1300">
              <a:latin typeface="ＭＳ Ｐゴシック" panose="020B0600070205080204" pitchFamily="50" charset="-128"/>
              <a:ea typeface="ＭＳ Ｐゴシック" panose="020B0600070205080204" pitchFamily="50" charset="-128"/>
            </a:rPr>
            <a:t>3,068</a:t>
          </a:r>
          <a:r>
            <a:rPr kumimoji="1" lang="ja-JP" altLang="en-US" sz="1300">
              <a:latin typeface="ＭＳ Ｐゴシック" panose="020B0600070205080204" pitchFamily="50" charset="-128"/>
              <a:ea typeface="ＭＳ Ｐゴシック" panose="020B0600070205080204" pitchFamily="50" charset="-128"/>
            </a:rPr>
            <a:t>百万円の減少となった。このため、将来負担すべき実質的な負債の額は、</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百万円の増加となった。また、分母は、普通交付税額等が増加したことから前年度から</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百万円の増加となった。</a:t>
          </a:r>
        </a:p>
        <a:p>
          <a:r>
            <a:rPr kumimoji="1" lang="ja-JP" altLang="en-US" sz="1300">
              <a:latin typeface="ＭＳ Ｐゴシック" panose="020B0600070205080204" pitchFamily="50" charset="-128"/>
              <a:ea typeface="ＭＳ Ｐゴシック" panose="020B0600070205080204" pitchFamily="50" charset="-128"/>
            </a:rPr>
            <a:t>　引き続き、持続可能な財政構造への転換に努める。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113,940
109,832
681.02
60,721,514
59,142,623
1,128,839
34,470,414
40,197,344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職員数の増加などにより、人件費に充当した一般財源は前年度から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百万円増加した。これにより、経常収支比率は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ポイント上昇し、引き続き、類似団体平均、全国平均及び県平均を上回った。</a:t>
          </a:r>
        </a:p>
        <a:p>
          <a:r>
            <a:rPr kumimoji="1" lang="ja-JP" altLang="en-US" sz="1300">
              <a:latin typeface="ＭＳ Ｐゴシック" panose="020B0600070205080204" pitchFamily="50" charset="-128"/>
              <a:ea typeface="ＭＳ Ｐゴシック" panose="020B0600070205080204" pitchFamily="50" charset="-128"/>
            </a:rPr>
            <a:t>　今後も、適正な定員管理や、民間活力の導入、行政デジタル化の推進などにより、人件費総額の削減に努める。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94343</xdr:rowOff>
    </xdr:from>
    <xdr:to>
      <xdr:col>24</xdr:col>
      <xdr:colOff>25400</xdr:colOff>
      <xdr:row>40</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52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94343</xdr:rowOff>
    </xdr:from>
    <xdr:to>
      <xdr:col>19</xdr:col>
      <xdr:colOff>187325</xdr:colOff>
      <xdr:row>40</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52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40</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03257"/>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43543</xdr:rowOff>
    </xdr:from>
    <xdr:to>
      <xdr:col>20</xdr:col>
      <xdr:colOff>38100</xdr:colOff>
      <xdr:row>40</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129920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155320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公共施設の光熱費高騰や、各種業務の民間委託などにより、物件費に充当した一般財源は前年度から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当市は合併により非常に多くの公共施設やインフラ資産を有していることから、公共施設等総合管理計画に基づいて公共施設の適正配置などを進め、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6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167821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551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26307</xdr:rowOff>
    </xdr:from>
    <xdr:to>
      <xdr:col>73</xdr:col>
      <xdr:colOff>180975</xdr:colOff>
      <xdr:row>13</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15</xdr:row>
      <xdr:rowOff>9979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2987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146957</xdr:rowOff>
    </xdr:from>
    <xdr:to>
      <xdr:col>74</xdr:col>
      <xdr:colOff>31750</xdr:colOff>
      <xdr:row>13</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しょうがい者自立支援給付の増加や小中学生の医療費助成の拡大などにより、扶助費に充当した一般財源は前年度から</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百万円増加した。これにより、経常収支比率は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類似団体平均、全国平均及び県平均を下回っているものの、今後も社会保障経費の増大等による扶助費の増加が見込まれることから、扶助費の適正化を図るとともに、持続可能な財政構造への転換に努める。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71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37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56</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376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積雪の増加に伴う雪寒対策費の増加などにより、経常収支比率は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類似団体平均、全国平均及び県平均よりも高い水準となっており、引き続き各種</a:t>
          </a:r>
          <a:r>
            <a:rPr kumimoji="1" lang="ja-JP" altLang="en-US" sz="1300">
              <a:latin typeface="ＭＳ Ｐゴシック" panose="020B0600070205080204" pitchFamily="50" charset="-128"/>
              <a:ea typeface="ＭＳ Ｐゴシック" panose="020B0600070205080204" pitchFamily="50" charset="-128"/>
            </a:rPr>
            <a:t>事業費の適正化を進め、財政計画等に基づき、持続可能な財政構造への確立に努める。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8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ポイント改善したものの、引き続き、類似団体平均、全国平均及び県平均を上回った。</a:t>
          </a:r>
        </a:p>
        <a:p>
          <a:r>
            <a:rPr kumimoji="1" lang="ja-JP" altLang="en-US" sz="1300">
              <a:latin typeface="ＭＳ Ｐゴシック" panose="020B0600070205080204" pitchFamily="50" charset="-128"/>
              <a:ea typeface="ＭＳ Ｐゴシック" panose="020B0600070205080204" pitchFamily="50" charset="-128"/>
            </a:rPr>
            <a:t>　今後も補助金の公益上の必要性や効果等の検証・見直しを行うなど、補助金制度の基本指針に基づき、あり方の検討を進める。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1270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充当した一般財源はこれまでの計画的な繰上償還の実施などにより、減少傾向にあるものの、前年度比ではほぼ横ばいとなった。これにより、経常収支比率は前年度と同率となり、引き続き、類似団体平均、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今後も繰上償還の実施等により、公債費負担の軽減に努める。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64951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951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64951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082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117202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820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117202</xdr:rowOff>
    </xdr:from>
    <xdr:to>
      <xdr:col>11</xdr:col>
      <xdr:colOff>9525</xdr:colOff>
      <xdr:row>76</xdr:row>
      <xdr:rowOff>162923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474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xdr:rowOff>
    </xdr:from>
    <xdr:to>
      <xdr:col>24</xdr:col>
      <xdr:colOff>76200</xdr:colOff>
      <xdr:row>76</xdr:row>
      <xdr:rowOff>115751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30678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8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xdr:rowOff>
    </xdr:from>
    <xdr:to>
      <xdr:col>20</xdr:col>
      <xdr:colOff>38100</xdr:colOff>
      <xdr:row>76</xdr:row>
      <xdr:rowOff>115751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125928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しょうがい者自立支援給付の増加や小中学生の医療費助成の拡大による扶助費の増加などにより、公債費以外に充当される一般財源は前年度から</a:t>
          </a:r>
          <a:r>
            <a:rPr kumimoji="1" lang="en-US" altLang="ja-JP" sz="1300">
              <a:latin typeface="ＭＳ Ｐゴシック" panose="020B0600070205080204" pitchFamily="50" charset="-128"/>
              <a:ea typeface="ＭＳ Ｐゴシック" panose="020B0600070205080204" pitchFamily="50" charset="-128"/>
            </a:rPr>
            <a:t>661</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類似団体平均、全国平均及び県平均よりも高い水準となっており、今後も、財政計画等に基づき、持続可能な財政構造への確立に努める。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2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35561</xdr:rowOff>
    </xdr:from>
    <xdr:to>
      <xdr:col>78</xdr:col>
      <xdr:colOff>69850</xdr:colOff>
      <xdr:row>77</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37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37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200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95278</xdr:rowOff>
    </xdr:from>
    <xdr:to>
      <xdr:col>29</xdr:col>
      <xdr:colOff>127000</xdr:colOff>
      <xdr:row>13</xdr:row>
      <xdr:rowOff>159720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1753"/>
          <a:ext cx="647700" cy="6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136563</xdr:rowOff>
    </xdr:from>
    <xdr:to>
      <xdr:col>26</xdr:col>
      <xdr:colOff>50800</xdr:colOff>
      <xdr:row>13</xdr:row>
      <xdr:rowOff>159720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13038"/>
          <a:ext cx="698500" cy="2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136563</xdr:rowOff>
    </xdr:from>
    <xdr:to>
      <xdr:col>22</xdr:col>
      <xdr:colOff>114300</xdr:colOff>
      <xdr:row>15</xdr:row>
      <xdr:rowOff>27589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13038"/>
          <a:ext cx="698500" cy="23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27589</xdr:rowOff>
    </xdr:from>
    <xdr:to>
      <xdr:col>18</xdr:col>
      <xdr:colOff>177800</xdr:colOff>
      <xdr:row>15</xdr:row>
      <xdr:rowOff>49878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4696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44478</xdr:rowOff>
    </xdr:from>
    <xdr:to>
      <xdr:col>29</xdr:col>
      <xdr:colOff>177800</xdr:colOff>
      <xdr:row>13</xdr:row>
      <xdr:rowOff>146078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134487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3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108920</xdr:rowOff>
    </xdr:from>
    <xdr:to>
      <xdr:col>26</xdr:col>
      <xdr:colOff>101600</xdr:colOff>
      <xdr:row>14</xdr:row>
      <xdr:rowOff>39070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49247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85763</xdr:rowOff>
    </xdr:from>
    <xdr:to>
      <xdr:col>22</xdr:col>
      <xdr:colOff>165100</xdr:colOff>
      <xdr:row>14</xdr:row>
      <xdr:rowOff>15913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6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26090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148239</xdr:rowOff>
    </xdr:from>
    <xdr:to>
      <xdr:col>19</xdr:col>
      <xdr:colOff>38100</xdr:colOff>
      <xdr:row>15</xdr:row>
      <xdr:rowOff>78389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9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88566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170528</xdr:rowOff>
    </xdr:from>
    <xdr:to>
      <xdr:col>15</xdr:col>
      <xdr:colOff>101600</xdr:colOff>
      <xdr:row>15</xdr:row>
      <xdr:rowOff>100678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1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8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221869</xdr:rowOff>
    </xdr:from>
    <xdr:to>
      <xdr:col>29</xdr:col>
      <xdr:colOff>127000</xdr:colOff>
      <xdr:row>37</xdr:row>
      <xdr:rowOff>263200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46569"/>
          <a:ext cx="647700" cy="4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221869</xdr:rowOff>
    </xdr:from>
    <xdr:to>
      <xdr:col>26</xdr:col>
      <xdr:colOff>50800</xdr:colOff>
      <xdr:row>37</xdr:row>
      <xdr:rowOff>233528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46569"/>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233528</xdr:rowOff>
    </xdr:from>
    <xdr:to>
      <xdr:col>22</xdr:col>
      <xdr:colOff>114300</xdr:colOff>
      <xdr:row>37</xdr:row>
      <xdr:rowOff>258948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58228"/>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172034</xdr:rowOff>
    </xdr:from>
    <xdr:to>
      <xdr:col>18</xdr:col>
      <xdr:colOff>177800</xdr:colOff>
      <xdr:row>37</xdr:row>
      <xdr:rowOff>258948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96734"/>
          <a:ext cx="698500" cy="8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212400</xdr:rowOff>
    </xdr:from>
    <xdr:to>
      <xdr:col>29</xdr:col>
      <xdr:colOff>177800</xdr:colOff>
      <xdr:row>37</xdr:row>
      <xdr:rowOff>314000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3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120977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4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171069</xdr:rowOff>
    </xdr:from>
    <xdr:to>
      <xdr:col>26</xdr:col>
      <xdr:colOff>101600</xdr:colOff>
      <xdr:row>37</xdr:row>
      <xdr:rowOff>272669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9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257446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182728</xdr:rowOff>
    </xdr:from>
    <xdr:to>
      <xdr:col>22</xdr:col>
      <xdr:colOff>165100</xdr:colOff>
      <xdr:row>37</xdr:row>
      <xdr:rowOff>284328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0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269105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208148</xdr:rowOff>
    </xdr:from>
    <xdr:to>
      <xdr:col>19</xdr:col>
      <xdr:colOff>38100</xdr:colOff>
      <xdr:row>37</xdr:row>
      <xdr:rowOff>309748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294525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121234</xdr:rowOff>
    </xdr:from>
    <xdr:to>
      <xdr:col>15</xdr:col>
      <xdr:colOff>101600</xdr:colOff>
      <xdr:row>37</xdr:row>
      <xdr:rowOff>222834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207611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113,940
109,832
681.02
60,721,514
59,142,623
1,128,839
34,470,414
40,197,344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160045</xdr:rowOff>
    </xdr:from>
    <xdr:to>
      <xdr:col>24</xdr:col>
      <xdr:colOff>63500</xdr:colOff>
      <xdr:row>30</xdr:row>
      <xdr:rowOff>42393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32095"/>
          <a:ext cx="8382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23838</xdr:rowOff>
    </xdr:from>
    <xdr:to>
      <xdr:col>19</xdr:col>
      <xdr:colOff>177800</xdr:colOff>
      <xdr:row>30</xdr:row>
      <xdr:rowOff>42393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167338"/>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23838</xdr:rowOff>
    </xdr:from>
    <xdr:to>
      <xdr:col>15</xdr:col>
      <xdr:colOff>50800</xdr:colOff>
      <xdr:row>32</xdr:row>
      <xdr:rowOff>123203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67338"/>
          <a:ext cx="889000" cy="4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123203</xdr:rowOff>
    </xdr:from>
    <xdr:to>
      <xdr:col>10</xdr:col>
      <xdr:colOff>114300</xdr:colOff>
      <xdr:row>35</xdr:row>
      <xdr:rowOff>56413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09603"/>
          <a:ext cx="889000" cy="4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109245</xdr:rowOff>
    </xdr:from>
    <xdr:to>
      <xdr:col>24</xdr:col>
      <xdr:colOff>114300</xdr:colOff>
      <xdr:row>30</xdr:row>
      <xdr:rowOff>39395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62272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3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163043</xdr:rowOff>
    </xdr:from>
    <xdr:to>
      <xdr:col>20</xdr:col>
      <xdr:colOff>38100</xdr:colOff>
      <xdr:row>30</xdr:row>
      <xdr:rowOff>93193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109720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49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144488</xdr:rowOff>
    </xdr:from>
    <xdr:to>
      <xdr:col>15</xdr:col>
      <xdr:colOff>101600</xdr:colOff>
      <xdr:row>30</xdr:row>
      <xdr:rowOff>74638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91165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48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72403</xdr:rowOff>
    </xdr:from>
    <xdr:to>
      <xdr:col>10</xdr:col>
      <xdr:colOff>165100</xdr:colOff>
      <xdr:row>33</xdr:row>
      <xdr:rowOff>2553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19080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56392</xdr:rowOff>
    </xdr:from>
    <xdr:to>
      <xdr:col>24</xdr:col>
      <xdr:colOff>63500</xdr:colOff>
      <xdr:row>53</xdr:row>
      <xdr:rowOff>147276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43242"/>
          <a:ext cx="8382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56392</xdr:rowOff>
    </xdr:from>
    <xdr:to>
      <xdr:col>19</xdr:col>
      <xdr:colOff>177800</xdr:colOff>
      <xdr:row>54</xdr:row>
      <xdr:rowOff>87416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43242"/>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87416</xdr:rowOff>
    </xdr:from>
    <xdr:to>
      <xdr:col>15</xdr:col>
      <xdr:colOff>50800</xdr:colOff>
      <xdr:row>55</xdr:row>
      <xdr:rowOff>80623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45716"/>
          <a:ext cx="889000" cy="16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80623</xdr:rowOff>
    </xdr:from>
    <xdr:to>
      <xdr:col>10</xdr:col>
      <xdr:colOff>114300</xdr:colOff>
      <xdr:row>56</xdr:row>
      <xdr:rowOff>7961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10373"/>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96476</xdr:rowOff>
    </xdr:from>
    <xdr:to>
      <xdr:col>24</xdr:col>
      <xdr:colOff>114300</xdr:colOff>
      <xdr:row>54</xdr:row>
      <xdr:rowOff>26626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119353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5592</xdr:rowOff>
    </xdr:from>
    <xdr:to>
      <xdr:col>20</xdr:col>
      <xdr:colOff>38100</xdr:colOff>
      <xdr:row>53</xdr:row>
      <xdr:rowOff>107192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123719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36616</xdr:rowOff>
    </xdr:from>
    <xdr:to>
      <xdr:col>15</xdr:col>
      <xdr:colOff>101600</xdr:colOff>
      <xdr:row>54</xdr:row>
      <xdr:rowOff>138216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154743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7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29823</xdr:rowOff>
    </xdr:from>
    <xdr:to>
      <xdr:col>10</xdr:col>
      <xdr:colOff>165100</xdr:colOff>
      <xdr:row>55</xdr:row>
      <xdr:rowOff>131423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147950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3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128611</xdr:rowOff>
    </xdr:from>
    <xdr:to>
      <xdr:col>6</xdr:col>
      <xdr:colOff>38100</xdr:colOff>
      <xdr:row>56</xdr:row>
      <xdr:rowOff>58761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127508</xdr:rowOff>
    </xdr:from>
    <xdr:to>
      <xdr:col>24</xdr:col>
      <xdr:colOff>63500</xdr:colOff>
      <xdr:row>76</xdr:row>
      <xdr:rowOff>28575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86258"/>
          <a:ext cx="8382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126746</xdr:rowOff>
    </xdr:from>
    <xdr:to>
      <xdr:col>19</xdr:col>
      <xdr:colOff>177800</xdr:colOff>
      <xdr:row>76</xdr:row>
      <xdr:rowOff>28575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814046"/>
          <a:ext cx="889000" cy="2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126746</xdr:rowOff>
    </xdr:from>
    <xdr:to>
      <xdr:col>15</xdr:col>
      <xdr:colOff>50800</xdr:colOff>
      <xdr:row>77</xdr:row>
      <xdr:rowOff>4318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14046"/>
          <a:ext cx="889000" cy="3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4318</xdr:rowOff>
    </xdr:from>
    <xdr:to>
      <xdr:col>10</xdr:col>
      <xdr:colOff>114300</xdr:colOff>
      <xdr:row>77</xdr:row>
      <xdr:rowOff>47371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0596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76708</xdr:rowOff>
    </xdr:from>
    <xdr:to>
      <xdr:col>24</xdr:col>
      <xdr:colOff>114300</xdr:colOff>
      <xdr:row>76</xdr:row>
      <xdr:rowOff>6858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55135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149225</xdr:rowOff>
    </xdr:from>
    <xdr:to>
      <xdr:col>20</xdr:col>
      <xdr:colOff>38100</xdr:colOff>
      <xdr:row>76</xdr:row>
      <xdr:rowOff>79375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70502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75946</xdr:rowOff>
    </xdr:from>
    <xdr:to>
      <xdr:col>15</xdr:col>
      <xdr:colOff>101600</xdr:colOff>
      <xdr:row>75</xdr:row>
      <xdr:rowOff>6096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7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22623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124968</xdr:rowOff>
    </xdr:from>
    <xdr:to>
      <xdr:col>10</xdr:col>
      <xdr:colOff>165100</xdr:colOff>
      <xdr:row>77</xdr:row>
      <xdr:rowOff>55118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46245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168021</xdr:rowOff>
    </xdr:from>
    <xdr:to>
      <xdr:col>6</xdr:col>
      <xdr:colOff>38100</xdr:colOff>
      <xdr:row>77</xdr:row>
      <xdr:rowOff>98171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89298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127290</xdr:rowOff>
    </xdr:from>
    <xdr:to>
      <xdr:col>24</xdr:col>
      <xdr:colOff>63500</xdr:colOff>
      <xdr:row>95</xdr:row>
      <xdr:rowOff>168993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43590"/>
          <a:ext cx="8382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156714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3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62596</xdr:rowOff>
    </xdr:from>
    <xdr:to>
      <xdr:col>19</xdr:col>
      <xdr:colOff>177800</xdr:colOff>
      <xdr:row>95</xdr:row>
      <xdr:rowOff>168993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07446"/>
          <a:ext cx="889000" cy="44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62596</xdr:rowOff>
    </xdr:from>
    <xdr:to>
      <xdr:col>15</xdr:col>
      <xdr:colOff>50800</xdr:colOff>
      <xdr:row>96</xdr:row>
      <xdr:rowOff>151750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7446"/>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151750</xdr:rowOff>
    </xdr:from>
    <xdr:to>
      <xdr:col>10</xdr:col>
      <xdr:colOff>114300</xdr:colOff>
      <xdr:row>97</xdr:row>
      <xdr:rowOff>146656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10950"/>
          <a:ext cx="889000" cy="1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76490</xdr:rowOff>
    </xdr:from>
    <xdr:to>
      <xdr:col>24</xdr:col>
      <xdr:colOff>114300</xdr:colOff>
      <xdr:row>95</xdr:row>
      <xdr:rowOff>6640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54917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118193</xdr:rowOff>
    </xdr:from>
    <xdr:to>
      <xdr:col>20</xdr:col>
      <xdr:colOff>38100</xdr:colOff>
      <xdr:row>96</xdr:row>
      <xdr:rowOff>48343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39470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11796</xdr:rowOff>
    </xdr:from>
    <xdr:to>
      <xdr:col>15</xdr:col>
      <xdr:colOff>101600</xdr:colOff>
      <xdr:row>93</xdr:row>
      <xdr:rowOff>113396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104523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100950</xdr:rowOff>
    </xdr:from>
    <xdr:to>
      <xdr:col>10</xdr:col>
      <xdr:colOff>165100</xdr:colOff>
      <xdr:row>97</xdr:row>
      <xdr:rowOff>31100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47627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95856</xdr:rowOff>
    </xdr:from>
    <xdr:to>
      <xdr:col>6</xdr:col>
      <xdr:colOff>38100</xdr:colOff>
      <xdr:row>98</xdr:row>
      <xdr:rowOff>26006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42533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0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92677</xdr:rowOff>
    </xdr:from>
    <xdr:to>
      <xdr:col>54</xdr:col>
      <xdr:colOff>189865</xdr:colOff>
      <xdr:row>38</xdr:row>
      <xdr:rowOff>64117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21977"/>
          <a:ext cx="1270" cy="65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64117</xdr:rowOff>
    </xdr:from>
    <xdr:to>
      <xdr:col>55</xdr:col>
      <xdr:colOff>88900</xdr:colOff>
      <xdr:row>38</xdr:row>
      <xdr:rowOff>64117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39354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92677</xdr:rowOff>
    </xdr:from>
    <xdr:to>
      <xdr:col>55</xdr:col>
      <xdr:colOff>88900</xdr:colOff>
      <xdr:row>34</xdr:row>
      <xdr:rowOff>92677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11646</xdr:rowOff>
    </xdr:from>
    <xdr:to>
      <xdr:col>55</xdr:col>
      <xdr:colOff>0</xdr:colOff>
      <xdr:row>35</xdr:row>
      <xdr:rowOff>52116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12396"/>
          <a:ext cx="838200" cy="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87543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59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109116</xdr:rowOff>
    </xdr:from>
    <xdr:to>
      <xdr:col>55</xdr:col>
      <xdr:colOff>50800</xdr:colOff>
      <xdr:row>37</xdr:row>
      <xdr:rowOff>39266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52116</xdr:rowOff>
    </xdr:from>
    <xdr:to>
      <xdr:col>50</xdr:col>
      <xdr:colOff>114300</xdr:colOff>
      <xdr:row>35</xdr:row>
      <xdr:rowOff>121816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52866"/>
          <a:ext cx="8890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100315</xdr:rowOff>
    </xdr:from>
    <xdr:to>
      <xdr:col>50</xdr:col>
      <xdr:colOff>165100</xdr:colOff>
      <xdr:row>37</xdr:row>
      <xdr:rowOff>30465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142558</xdr:rowOff>
    </xdr:from>
    <xdr:to>
      <xdr:col>45</xdr:col>
      <xdr:colOff>177800</xdr:colOff>
      <xdr:row>35</xdr:row>
      <xdr:rowOff>121816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14608"/>
          <a:ext cx="889000" cy="10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113619</xdr:rowOff>
    </xdr:from>
    <xdr:to>
      <xdr:col>46</xdr:col>
      <xdr:colOff>38100</xdr:colOff>
      <xdr:row>37</xdr:row>
      <xdr:rowOff>43769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142558</xdr:rowOff>
    </xdr:from>
    <xdr:to>
      <xdr:col>41</xdr:col>
      <xdr:colOff>50800</xdr:colOff>
      <xdr:row>35</xdr:row>
      <xdr:rowOff>150825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14608"/>
          <a:ext cx="889000" cy="10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46472</xdr:rowOff>
    </xdr:from>
    <xdr:to>
      <xdr:col>41</xdr:col>
      <xdr:colOff>101600</xdr:colOff>
      <xdr:row>32</xdr:row>
      <xdr:rowOff>148072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139199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119905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132296</xdr:rowOff>
    </xdr:from>
    <xdr:to>
      <xdr:col>55</xdr:col>
      <xdr:colOff>50800</xdr:colOff>
      <xdr:row>35</xdr:row>
      <xdr:rowOff>62446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47223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xdr:rowOff>
    </xdr:from>
    <xdr:to>
      <xdr:col>50</xdr:col>
      <xdr:colOff>165100</xdr:colOff>
      <xdr:row>35</xdr:row>
      <xdr:rowOff>102916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119443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71016</xdr:rowOff>
    </xdr:from>
    <xdr:to>
      <xdr:col>46</xdr:col>
      <xdr:colOff>38100</xdr:colOff>
      <xdr:row>36</xdr:row>
      <xdr:rowOff>1166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17693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91758</xdr:rowOff>
    </xdr:from>
    <xdr:to>
      <xdr:col>41</xdr:col>
      <xdr:colOff>101600</xdr:colOff>
      <xdr:row>30</xdr:row>
      <xdr:rowOff>21908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38435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100025</xdr:rowOff>
    </xdr:from>
    <xdr:to>
      <xdr:col>36</xdr:col>
      <xdr:colOff>165100</xdr:colOff>
      <xdr:row>36</xdr:row>
      <xdr:rowOff>30175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46702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96863</xdr:rowOff>
    </xdr:from>
    <xdr:to>
      <xdr:col>55</xdr:col>
      <xdr:colOff>0</xdr:colOff>
      <xdr:row>57</xdr:row>
      <xdr:rowOff>48578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98063"/>
          <a:ext cx="838200" cy="1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20548</xdr:rowOff>
    </xdr:from>
    <xdr:to>
      <xdr:col>50</xdr:col>
      <xdr:colOff>114300</xdr:colOff>
      <xdr:row>57</xdr:row>
      <xdr:rowOff>48578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21748"/>
          <a:ext cx="889000" cy="1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153988</xdr:rowOff>
    </xdr:from>
    <xdr:to>
      <xdr:col>45</xdr:col>
      <xdr:colOff>177800</xdr:colOff>
      <xdr:row>56</xdr:row>
      <xdr:rowOff>20548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83738"/>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8649</xdr:rowOff>
    </xdr:from>
    <xdr:to>
      <xdr:col>41</xdr:col>
      <xdr:colOff>50800</xdr:colOff>
      <xdr:row>55</xdr:row>
      <xdr:rowOff>153988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095499"/>
          <a:ext cx="889000" cy="4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46063</xdr:rowOff>
    </xdr:from>
    <xdr:to>
      <xdr:col>55</xdr:col>
      <xdr:colOff>50800</xdr:colOff>
      <xdr:row>56</xdr:row>
      <xdr:rowOff>147663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24490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169228</xdr:rowOff>
    </xdr:from>
    <xdr:to>
      <xdr:col>50</xdr:col>
      <xdr:colOff>165100</xdr:colOff>
      <xdr:row>57</xdr:row>
      <xdr:rowOff>99378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90505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141198</xdr:rowOff>
    </xdr:from>
    <xdr:to>
      <xdr:col>46</xdr:col>
      <xdr:colOff>38100</xdr:colOff>
      <xdr:row>56</xdr:row>
      <xdr:rowOff>71348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62475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103188</xdr:rowOff>
    </xdr:from>
    <xdr:to>
      <xdr:col>41</xdr:col>
      <xdr:colOff>101600</xdr:colOff>
      <xdr:row>56</xdr:row>
      <xdr:rowOff>33338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24465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129299</xdr:rowOff>
    </xdr:from>
    <xdr:to>
      <xdr:col>36</xdr:col>
      <xdr:colOff>165100</xdr:colOff>
      <xdr:row>53</xdr:row>
      <xdr:rowOff>59449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0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75976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24098</xdr:rowOff>
    </xdr:from>
    <xdr:to>
      <xdr:col>55</xdr:col>
      <xdr:colOff>0</xdr:colOff>
      <xdr:row>78</xdr:row>
      <xdr:rowOff>63576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7198"/>
          <a:ext cx="838200" cy="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155451</xdr:rowOff>
    </xdr:from>
    <xdr:to>
      <xdr:col>50</xdr:col>
      <xdr:colOff>114300</xdr:colOff>
      <xdr:row>78</xdr:row>
      <xdr:rowOff>63576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85651"/>
          <a:ext cx="889000" cy="25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155451</xdr:rowOff>
    </xdr:from>
    <xdr:to>
      <xdr:col>45</xdr:col>
      <xdr:colOff>177800</xdr:colOff>
      <xdr:row>77</xdr:row>
      <xdr:rowOff>98254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85651"/>
          <a:ext cx="889000" cy="1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50088</xdr:rowOff>
    </xdr:from>
    <xdr:to>
      <xdr:col>41</xdr:col>
      <xdr:colOff>50800</xdr:colOff>
      <xdr:row>77</xdr:row>
      <xdr:rowOff>98254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565938"/>
          <a:ext cx="889000" cy="7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144748</xdr:rowOff>
    </xdr:from>
    <xdr:to>
      <xdr:col>55</xdr:col>
      <xdr:colOff>50800</xdr:colOff>
      <xdr:row>78</xdr:row>
      <xdr:rowOff>74898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59675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6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12776</xdr:rowOff>
    </xdr:from>
    <xdr:to>
      <xdr:col>50</xdr:col>
      <xdr:colOff>165100</xdr:colOff>
      <xdr:row>78</xdr:row>
      <xdr:rowOff>114376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105503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104651</xdr:rowOff>
    </xdr:from>
    <xdr:to>
      <xdr:col>46</xdr:col>
      <xdr:colOff>38100</xdr:colOff>
      <xdr:row>77</xdr:row>
      <xdr:rowOff>34801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51327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47454</xdr:rowOff>
    </xdr:from>
    <xdr:to>
      <xdr:col>41</xdr:col>
      <xdr:colOff>101600</xdr:colOff>
      <xdr:row>77</xdr:row>
      <xdr:rowOff>149054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140181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170738</xdr:rowOff>
    </xdr:from>
    <xdr:to>
      <xdr:col>36</xdr:col>
      <xdr:colOff>165100</xdr:colOff>
      <xdr:row>73</xdr:row>
      <xdr:rowOff>100888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5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117415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75140</xdr:rowOff>
    </xdr:from>
    <xdr:to>
      <xdr:col>55</xdr:col>
      <xdr:colOff>0</xdr:colOff>
      <xdr:row>97</xdr:row>
      <xdr:rowOff>78645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34340"/>
          <a:ext cx="8382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78112</xdr:rowOff>
    </xdr:from>
    <xdr:to>
      <xdr:col>50</xdr:col>
      <xdr:colOff>114300</xdr:colOff>
      <xdr:row>97</xdr:row>
      <xdr:rowOff>78645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0876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98933</xdr:rowOff>
    </xdr:from>
    <xdr:to>
      <xdr:col>45</xdr:col>
      <xdr:colOff>177800</xdr:colOff>
      <xdr:row>97</xdr:row>
      <xdr:rowOff>78112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58133"/>
          <a:ext cx="889000" cy="1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98933</xdr:rowOff>
    </xdr:from>
    <xdr:to>
      <xdr:col>41</xdr:col>
      <xdr:colOff>50800</xdr:colOff>
      <xdr:row>96</xdr:row>
      <xdr:rowOff>157741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58133"/>
          <a:ext cx="889000" cy="5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24340</xdr:rowOff>
    </xdr:from>
    <xdr:to>
      <xdr:col>55</xdr:col>
      <xdr:colOff>50800</xdr:colOff>
      <xdr:row>96</xdr:row>
      <xdr:rowOff>125940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2767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27845</xdr:rowOff>
    </xdr:from>
    <xdr:to>
      <xdr:col>50</xdr:col>
      <xdr:colOff>165100</xdr:colOff>
      <xdr:row>97</xdr:row>
      <xdr:rowOff>129445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5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27312</xdr:rowOff>
    </xdr:from>
    <xdr:to>
      <xdr:col>46</xdr:col>
      <xdr:colOff>38100</xdr:colOff>
      <xdr:row>97</xdr:row>
      <xdr:rowOff>128912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48133</xdr:rowOff>
    </xdr:from>
    <xdr:to>
      <xdr:col>41</xdr:col>
      <xdr:colOff>101600</xdr:colOff>
      <xdr:row>96</xdr:row>
      <xdr:rowOff>149733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140860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0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106941</xdr:rowOff>
    </xdr:from>
    <xdr:to>
      <xdr:col>36</xdr:col>
      <xdr:colOff>165100</xdr:colOff>
      <xdr:row>97</xdr:row>
      <xdr:rowOff>37091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28218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4826</xdr:rowOff>
    </xdr:from>
    <xdr:to>
      <xdr:col>85</xdr:col>
      <xdr:colOff>127000</xdr:colOff>
      <xdr:row>38</xdr:row>
      <xdr:rowOff>20066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348476"/>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20066</xdr:rowOff>
    </xdr:from>
    <xdr:to>
      <xdr:col>81</xdr:col>
      <xdr:colOff>50800</xdr:colOff>
      <xdr:row>38</xdr:row>
      <xdr:rowOff>160655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35166"/>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14732</xdr:rowOff>
    </xdr:from>
    <xdr:to>
      <xdr:col>76</xdr:col>
      <xdr:colOff>114300</xdr:colOff>
      <xdr:row>38</xdr:row>
      <xdr:rowOff>160655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2983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129984</xdr:rowOff>
    </xdr:from>
    <xdr:to>
      <xdr:col>71</xdr:col>
      <xdr:colOff>177800</xdr:colOff>
      <xdr:row>38</xdr:row>
      <xdr:rowOff>14732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73634"/>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125476</xdr:rowOff>
    </xdr:from>
    <xdr:to>
      <xdr:col>85</xdr:col>
      <xdr:colOff>177800</xdr:colOff>
      <xdr:row>37</xdr:row>
      <xdr:rowOff>55626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148353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4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140716</xdr:rowOff>
    </xdr:from>
    <xdr:to>
      <xdr:col>81</xdr:col>
      <xdr:colOff>101600</xdr:colOff>
      <xdr:row>38</xdr:row>
      <xdr:rowOff>70865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61993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109855</xdr:rowOff>
    </xdr:from>
    <xdr:to>
      <xdr:col>76</xdr:col>
      <xdr:colOff>165100</xdr:colOff>
      <xdr:row>39</xdr:row>
      <xdr:rowOff>40005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31132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135382</xdr:rowOff>
    </xdr:from>
    <xdr:to>
      <xdr:col>72</xdr:col>
      <xdr:colOff>38100</xdr:colOff>
      <xdr:row>38</xdr:row>
      <xdr:rowOff>65532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56659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79184</xdr:rowOff>
    </xdr:from>
    <xdr:to>
      <xdr:col>67</xdr:col>
      <xdr:colOff>101600</xdr:colOff>
      <xdr:row>38</xdr:row>
      <xdr:rowOff>9334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20580</xdr:rowOff>
    </xdr:from>
    <xdr:to>
      <xdr:col>85</xdr:col>
      <xdr:colOff>127000</xdr:colOff>
      <xdr:row>75</xdr:row>
      <xdr:rowOff>51498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79330"/>
          <a:ext cx="8382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155683</xdr:rowOff>
    </xdr:from>
    <xdr:to>
      <xdr:col>81</xdr:col>
      <xdr:colOff>50800</xdr:colOff>
      <xdr:row>75</xdr:row>
      <xdr:rowOff>20580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4298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68529</xdr:rowOff>
    </xdr:from>
    <xdr:to>
      <xdr:col>76</xdr:col>
      <xdr:colOff>114300</xdr:colOff>
      <xdr:row>74</xdr:row>
      <xdr:rowOff>155683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55829"/>
          <a:ext cx="8890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51727</xdr:rowOff>
    </xdr:from>
    <xdr:to>
      <xdr:col>71</xdr:col>
      <xdr:colOff>177800</xdr:colOff>
      <xdr:row>74</xdr:row>
      <xdr:rowOff>68529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3902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698</xdr:rowOff>
    </xdr:from>
    <xdr:to>
      <xdr:col>85</xdr:col>
      <xdr:colOff>177800</xdr:colOff>
      <xdr:row>75</xdr:row>
      <xdr:rowOff>102298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150575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141230</xdr:rowOff>
    </xdr:from>
    <xdr:to>
      <xdr:col>81</xdr:col>
      <xdr:colOff>101600</xdr:colOff>
      <xdr:row>75</xdr:row>
      <xdr:rowOff>71380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62507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104883</xdr:rowOff>
    </xdr:from>
    <xdr:to>
      <xdr:col>76</xdr:col>
      <xdr:colOff>165100</xdr:colOff>
      <xdr:row>75</xdr:row>
      <xdr:rowOff>35033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51560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17729</xdr:rowOff>
    </xdr:from>
    <xdr:to>
      <xdr:col>72</xdr:col>
      <xdr:colOff>38100</xdr:colOff>
      <xdr:row>74</xdr:row>
      <xdr:rowOff>119329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135856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927</xdr:rowOff>
    </xdr:from>
    <xdr:to>
      <xdr:col>67</xdr:col>
      <xdr:colOff>101600</xdr:colOff>
      <xdr:row>74</xdr:row>
      <xdr:rowOff>102527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119054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90779</xdr:rowOff>
    </xdr:from>
    <xdr:to>
      <xdr:col>85</xdr:col>
      <xdr:colOff>127000</xdr:colOff>
      <xdr:row>96</xdr:row>
      <xdr:rowOff>95808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4997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95808</xdr:rowOff>
    </xdr:from>
    <xdr:to>
      <xdr:col>81</xdr:col>
      <xdr:colOff>50800</xdr:colOff>
      <xdr:row>97</xdr:row>
      <xdr:rowOff>72206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55008"/>
          <a:ext cx="889000" cy="1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108229</xdr:rowOff>
    </xdr:from>
    <xdr:to>
      <xdr:col>76</xdr:col>
      <xdr:colOff>114300</xdr:colOff>
      <xdr:row>97</xdr:row>
      <xdr:rowOff>72206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95979"/>
          <a:ext cx="889000" cy="3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108229</xdr:rowOff>
    </xdr:from>
    <xdr:to>
      <xdr:col>71</xdr:col>
      <xdr:colOff>177800</xdr:colOff>
      <xdr:row>96</xdr:row>
      <xdr:rowOff>86055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95979"/>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39979</xdr:rowOff>
    </xdr:from>
    <xdr:to>
      <xdr:col>85</xdr:col>
      <xdr:colOff>177800</xdr:colOff>
      <xdr:row>96</xdr:row>
      <xdr:rowOff>141579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62856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45008</xdr:rowOff>
    </xdr:from>
    <xdr:to>
      <xdr:col>81</xdr:col>
      <xdr:colOff>101600</xdr:colOff>
      <xdr:row>96</xdr:row>
      <xdr:rowOff>146608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163135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21406</xdr:rowOff>
    </xdr:from>
    <xdr:to>
      <xdr:col>76</xdr:col>
      <xdr:colOff>165100</xdr:colOff>
      <xdr:row>97</xdr:row>
      <xdr:rowOff>123006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57429</xdr:rowOff>
    </xdr:from>
    <xdr:to>
      <xdr:col>72</xdr:col>
      <xdr:colOff>38100</xdr:colOff>
      <xdr:row>95</xdr:row>
      <xdr:rowOff>159029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35255</xdr:rowOff>
    </xdr:from>
    <xdr:to>
      <xdr:col>67</xdr:col>
      <xdr:colOff>101600</xdr:colOff>
      <xdr:row>96</xdr:row>
      <xdr:rowOff>136855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153382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159294</xdr:rowOff>
    </xdr:from>
    <xdr:to>
      <xdr:col>116</xdr:col>
      <xdr:colOff>63500</xdr:colOff>
      <xdr:row>32</xdr:row>
      <xdr:rowOff>20501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4742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20501</xdr:rowOff>
    </xdr:from>
    <xdr:to>
      <xdr:col>111</xdr:col>
      <xdr:colOff>177800</xdr:colOff>
      <xdr:row>32</xdr:row>
      <xdr:rowOff>37157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506901"/>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37157</xdr:rowOff>
    </xdr:from>
    <xdr:to>
      <xdr:col>107</xdr:col>
      <xdr:colOff>50800</xdr:colOff>
      <xdr:row>32</xdr:row>
      <xdr:rowOff>152600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523557"/>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152600</xdr:rowOff>
    </xdr:from>
    <xdr:to>
      <xdr:col>102</xdr:col>
      <xdr:colOff>114300</xdr:colOff>
      <xdr:row>33</xdr:row>
      <xdr:rowOff>90551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63900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108494</xdr:rowOff>
    </xdr:from>
    <xdr:to>
      <xdr:col>116</xdr:col>
      <xdr:colOff>114300</xdr:colOff>
      <xdr:row>32</xdr:row>
      <xdr:rowOff>38644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23421</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3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141151</xdr:rowOff>
    </xdr:from>
    <xdr:to>
      <xdr:col>112</xdr:col>
      <xdr:colOff>38100</xdr:colOff>
      <xdr:row>32</xdr:row>
      <xdr:rowOff>71301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4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87828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2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157807</xdr:rowOff>
    </xdr:from>
    <xdr:to>
      <xdr:col>107</xdr:col>
      <xdr:colOff>101600</xdr:colOff>
      <xdr:row>32</xdr:row>
      <xdr:rowOff>87957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104484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2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101800</xdr:rowOff>
    </xdr:from>
    <xdr:to>
      <xdr:col>102</xdr:col>
      <xdr:colOff>165100</xdr:colOff>
      <xdr:row>33</xdr:row>
      <xdr:rowOff>31950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5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48477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3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39751</xdr:rowOff>
    </xdr:from>
    <xdr:to>
      <xdr:col>98</xdr:col>
      <xdr:colOff>38100</xdr:colOff>
      <xdr:row>33</xdr:row>
      <xdr:rowOff>141351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157878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13856</xdr:rowOff>
    </xdr:from>
    <xdr:to>
      <xdr:col>116</xdr:col>
      <xdr:colOff>63500</xdr:colOff>
      <xdr:row>58</xdr:row>
      <xdr:rowOff>16313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57956"/>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11399</xdr:rowOff>
    </xdr:from>
    <xdr:to>
      <xdr:col>111</xdr:col>
      <xdr:colOff>177800</xdr:colOff>
      <xdr:row>58</xdr:row>
      <xdr:rowOff>13856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5549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11399</xdr:rowOff>
    </xdr:from>
    <xdr:to>
      <xdr:col>107</xdr:col>
      <xdr:colOff>50800</xdr:colOff>
      <xdr:row>58</xdr:row>
      <xdr:rowOff>11684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5549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4940</xdr:rowOff>
    </xdr:from>
    <xdr:to>
      <xdr:col>102</xdr:col>
      <xdr:colOff>114300</xdr:colOff>
      <xdr:row>58</xdr:row>
      <xdr:rowOff>11684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4904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136963</xdr:rowOff>
    </xdr:from>
    <xdr:to>
      <xdr:col>116</xdr:col>
      <xdr:colOff>114300</xdr:colOff>
      <xdr:row>58</xdr:row>
      <xdr:rowOff>67113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51890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134506</xdr:rowOff>
    </xdr:from>
    <xdr:to>
      <xdr:col>112</xdr:col>
      <xdr:colOff>38100</xdr:colOff>
      <xdr:row>58</xdr:row>
      <xdr:rowOff>64656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55783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9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132049</xdr:rowOff>
    </xdr:from>
    <xdr:to>
      <xdr:col>107</xdr:col>
      <xdr:colOff>101600</xdr:colOff>
      <xdr:row>58</xdr:row>
      <xdr:rowOff>62199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53326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999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132334</xdr:rowOff>
    </xdr:from>
    <xdr:to>
      <xdr:col>102</xdr:col>
      <xdr:colOff>165100</xdr:colOff>
      <xdr:row>58</xdr:row>
      <xdr:rowOff>62484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53611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99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125590</xdr:rowOff>
    </xdr:from>
    <xdr:to>
      <xdr:col>98</xdr:col>
      <xdr:colOff>38100</xdr:colOff>
      <xdr:row>58</xdr:row>
      <xdr:rowOff>55740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46867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999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156342</xdr:rowOff>
    </xdr:from>
    <xdr:to>
      <xdr:col>116</xdr:col>
      <xdr:colOff>63500</xdr:colOff>
      <xdr:row>72</xdr:row>
      <xdr:rowOff>98735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29292"/>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98735</xdr:rowOff>
    </xdr:from>
    <xdr:to>
      <xdr:col>111</xdr:col>
      <xdr:colOff>177800</xdr:colOff>
      <xdr:row>72</xdr:row>
      <xdr:rowOff>150078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443135"/>
          <a:ext cx="8890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139700</xdr:rowOff>
    </xdr:from>
    <xdr:to>
      <xdr:col>107</xdr:col>
      <xdr:colOff>50800</xdr:colOff>
      <xdr:row>72</xdr:row>
      <xdr:rowOff>150078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484100"/>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139700</xdr:rowOff>
    </xdr:from>
    <xdr:to>
      <xdr:col>102</xdr:col>
      <xdr:colOff>114300</xdr:colOff>
      <xdr:row>73</xdr:row>
      <xdr:rowOff>17490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484100"/>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105542</xdr:rowOff>
    </xdr:from>
    <xdr:to>
      <xdr:col>116</xdr:col>
      <xdr:colOff>114300</xdr:colOff>
      <xdr:row>72</xdr:row>
      <xdr:rowOff>35692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128419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47935</xdr:rowOff>
    </xdr:from>
    <xdr:to>
      <xdr:col>112</xdr:col>
      <xdr:colOff>38100</xdr:colOff>
      <xdr:row>72</xdr:row>
      <xdr:rowOff>149535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3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166062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1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99278</xdr:rowOff>
    </xdr:from>
    <xdr:to>
      <xdr:col>107</xdr:col>
      <xdr:colOff>101600</xdr:colOff>
      <xdr:row>73</xdr:row>
      <xdr:rowOff>29428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4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45955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2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88900</xdr:rowOff>
    </xdr:from>
    <xdr:to>
      <xdr:col>102</xdr:col>
      <xdr:colOff>165100</xdr:colOff>
      <xdr:row>73</xdr:row>
      <xdr:rowOff>19050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35577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2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138140</xdr:rowOff>
    </xdr:from>
    <xdr:to>
      <xdr:col>98</xdr:col>
      <xdr:colOff>38100</xdr:colOff>
      <xdr:row>73</xdr:row>
      <xdr:rowOff>68290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59417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a:t>
          </a:r>
          <a:r>
            <a:rPr kumimoji="1" lang="en-US" altLang="ja-JP" sz="1300">
              <a:latin typeface="ＭＳ Ｐゴシック" panose="020B0600070205080204" pitchFamily="50" charset="-128"/>
              <a:ea typeface="ＭＳ Ｐゴシック" panose="020B0600070205080204" pitchFamily="50" charset="-128"/>
            </a:rPr>
            <a:t>519,068</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496,064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23,004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増加した主な項目としては、扶助費、補助費等、普通建設事業費であり、減少した主な項目としては、物件費や公債費となる。扶助費は、物価高騰対策として非課税世帯等臨時特別給付金の給付やしょうがい者自立支援給付の増加により、</a:t>
          </a:r>
          <a:r>
            <a:rPr kumimoji="1" lang="en-US" altLang="ja-JP" sz="1300">
              <a:latin typeface="ＭＳ Ｐゴシック" panose="020B0600070205080204" pitchFamily="50" charset="-128"/>
              <a:ea typeface="ＭＳ Ｐゴシック" panose="020B0600070205080204" pitchFamily="50" charset="-128"/>
            </a:rPr>
            <a:t>6,527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a:t>
          </a:r>
          <a:r>
            <a:rPr kumimoji="1" lang="ja-JP" altLang="en-US" sz="1300">
              <a:latin typeface="ＭＳ Ｐゴシック" panose="020B0600070205080204" pitchFamily="50" charset="-128"/>
              <a:ea typeface="ＭＳ Ｐゴシック" panose="020B0600070205080204" pitchFamily="50" charset="-128"/>
            </a:rPr>
            <a:t>した。補助費等は、消防庁舎移転統合整備事業や新廃棄物処理施設の整備等による一部事務組合への負担金の増加により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5,311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r>
            <a:rPr kumimoji="1" lang="ja-JP" altLang="en-US" sz="1300">
              <a:latin typeface="ＭＳ Ｐゴシック" panose="020B0600070205080204" pitchFamily="50" charset="-128"/>
              <a:ea typeface="ＭＳ Ｐゴシック" panose="020B0600070205080204" pitchFamily="50" charset="-128"/>
            </a:rPr>
            <a:t>。普通建設事業費は、浅井中学校長寿命化改修工事や地福寺神照線、大戌亥山階線の整備などの大型建設事業により、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a:t>
          </a:r>
          <a:r>
            <a:rPr kumimoji="1" lang="ja-JP" altLang="en-US" sz="1300">
              <a:latin typeface="ＭＳ Ｐゴシック" panose="020B0600070205080204" pitchFamily="50" charset="-128"/>
              <a:ea typeface="ＭＳ Ｐゴシック" panose="020B0600070205080204" pitchFamily="50" charset="-128"/>
            </a:rPr>
            <a:t>した。一方、物件費は、新型コロナウイルスワクチン接種推進事業の縮小により、</a:t>
          </a:r>
          <a:r>
            <a:rPr kumimoji="1" lang="en-US" altLang="ja-JP" sz="1300">
              <a:latin typeface="ＭＳ Ｐゴシック" panose="020B0600070205080204" pitchFamily="50" charset="-128"/>
              <a:ea typeface="ＭＳ Ｐゴシック" panose="020B0600070205080204" pitchFamily="50" charset="-128"/>
            </a:rPr>
            <a:t>2,783</a:t>
          </a:r>
          <a:r>
            <a:rPr kumimoji="1" lang="ja-JP" altLang="en-US" sz="1300">
              <a:latin typeface="ＭＳ Ｐゴシック" panose="020B0600070205080204" pitchFamily="50" charset="-128"/>
              <a:ea typeface="ＭＳ Ｐゴシック" panose="020B0600070205080204" pitchFamily="50" charset="-128"/>
            </a:rPr>
            <a:t>円減少した</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。公債費は、計画的な繰上償還の実施などにより、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類似団体平均、全国平均及び県平均と比較すると、人件費や補助費等の水準が高くなっており、今後</a:t>
          </a:r>
          <a:r>
            <a:rPr kumimoji="1" lang="ja-JP" altLang="en-US" sz="1300">
              <a:latin typeface="ＭＳ Ｐゴシック" panose="020B0600070205080204" pitchFamily="50" charset="-128"/>
              <a:ea typeface="ＭＳ Ｐゴシック" panose="020B0600070205080204" pitchFamily="50" charset="-128"/>
            </a:rPr>
            <a:t>も適正な定員管理や補助金の効果等の検証・見直しなどを進め、経費削減に努める。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113,940
109,832
681.02
60,721,514
59,142,623
1,128,839
34,470,414
40,197,344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89081</xdr:rowOff>
    </xdr:from>
    <xdr:to>
      <xdr:col>24</xdr:col>
      <xdr:colOff>63500</xdr:colOff>
      <xdr:row>37</xdr:row>
      <xdr:rowOff>135890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2731"/>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20501</xdr:rowOff>
    </xdr:from>
    <xdr:to>
      <xdr:col>19</xdr:col>
      <xdr:colOff>177800</xdr:colOff>
      <xdr:row>37</xdr:row>
      <xdr:rowOff>135890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64151"/>
          <a:ext cx="889000" cy="1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20501</xdr:rowOff>
    </xdr:from>
    <xdr:to>
      <xdr:col>15</xdr:col>
      <xdr:colOff>50800</xdr:colOff>
      <xdr:row>37</xdr:row>
      <xdr:rowOff>48804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64151"/>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138611</xdr:rowOff>
    </xdr:from>
    <xdr:to>
      <xdr:col>10</xdr:col>
      <xdr:colOff>114300</xdr:colOff>
      <xdr:row>37</xdr:row>
      <xdr:rowOff>48804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1081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38281</xdr:rowOff>
    </xdr:from>
    <xdr:to>
      <xdr:col>24</xdr:col>
      <xdr:colOff>114300</xdr:colOff>
      <xdr:row>37</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85090</xdr:rowOff>
    </xdr:from>
    <xdr:to>
      <xdr:col>20</xdr:col>
      <xdr:colOff>38100</xdr:colOff>
      <xdr:row>38</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6367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141151</xdr:rowOff>
    </xdr:from>
    <xdr:to>
      <xdr:col>15</xdr:col>
      <xdr:colOff>101600</xdr:colOff>
      <xdr:row>37</xdr:row>
      <xdr:rowOff>71301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62428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169454</xdr:rowOff>
    </xdr:from>
    <xdr:to>
      <xdr:col>10</xdr:col>
      <xdr:colOff>165100</xdr:colOff>
      <xdr:row>37</xdr:row>
      <xdr:rowOff>99604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87811</xdr:rowOff>
    </xdr:from>
    <xdr:to>
      <xdr:col>6</xdr:col>
      <xdr:colOff>38100</xdr:colOff>
      <xdr:row>37</xdr:row>
      <xdr:rowOff>17961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85805</xdr:rowOff>
    </xdr:from>
    <xdr:to>
      <xdr:col>24</xdr:col>
      <xdr:colOff>63500</xdr:colOff>
      <xdr:row>57</xdr:row>
      <xdr:rowOff>112758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58455"/>
          <a:ext cx="8382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85805</xdr:rowOff>
    </xdr:from>
    <xdr:to>
      <xdr:col>19</xdr:col>
      <xdr:colOff>177800</xdr:colOff>
      <xdr:row>57</xdr:row>
      <xdr:rowOff>124134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58455"/>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161493</xdr:rowOff>
    </xdr:from>
    <xdr:to>
      <xdr:col>15</xdr:col>
      <xdr:colOff>50800</xdr:colOff>
      <xdr:row>57</xdr:row>
      <xdr:rowOff>124134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33993"/>
          <a:ext cx="889000" cy="11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158923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58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161493</xdr:rowOff>
    </xdr:from>
    <xdr:to>
      <xdr:col>10</xdr:col>
      <xdr:colOff>114300</xdr:colOff>
      <xdr:row>57</xdr:row>
      <xdr:rowOff>65949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33993"/>
          <a:ext cx="889000" cy="1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166267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61958</xdr:rowOff>
    </xdr:from>
    <xdr:to>
      <xdr:col>24</xdr:col>
      <xdr:colOff>114300</xdr:colOff>
      <xdr:row>57</xdr:row>
      <xdr:rowOff>163558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84835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35005</xdr:rowOff>
    </xdr:from>
    <xdr:to>
      <xdr:col>20</xdr:col>
      <xdr:colOff>38100</xdr:colOff>
      <xdr:row>57</xdr:row>
      <xdr:rowOff>136605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153132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73334</xdr:rowOff>
    </xdr:from>
    <xdr:to>
      <xdr:col>15</xdr:col>
      <xdr:colOff>101600</xdr:colOff>
      <xdr:row>58</xdr:row>
      <xdr:rowOff>3484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166061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110693</xdr:rowOff>
    </xdr:from>
    <xdr:to>
      <xdr:col>10</xdr:col>
      <xdr:colOff>165100</xdr:colOff>
      <xdr:row>51</xdr:row>
      <xdr:rowOff>40843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57370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5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15149</xdr:rowOff>
    </xdr:from>
    <xdr:to>
      <xdr:col>6</xdr:col>
      <xdr:colOff>38100</xdr:colOff>
      <xdr:row>57</xdr:row>
      <xdr:rowOff>116749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133276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90227</xdr:rowOff>
    </xdr:from>
    <xdr:to>
      <xdr:col>24</xdr:col>
      <xdr:colOff>63500</xdr:colOff>
      <xdr:row>74</xdr:row>
      <xdr:rowOff>99657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06077"/>
          <a:ext cx="838200" cy="1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84055</xdr:rowOff>
    </xdr:from>
    <xdr:to>
      <xdr:col>19</xdr:col>
      <xdr:colOff>177800</xdr:colOff>
      <xdr:row>74</xdr:row>
      <xdr:rowOff>99657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599905"/>
          <a:ext cx="889000" cy="1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84055</xdr:rowOff>
    </xdr:from>
    <xdr:to>
      <xdr:col>15</xdr:col>
      <xdr:colOff>50800</xdr:colOff>
      <xdr:row>75</xdr:row>
      <xdr:rowOff>157874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599905"/>
          <a:ext cx="889000" cy="4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157874</xdr:rowOff>
    </xdr:from>
    <xdr:to>
      <xdr:col>10</xdr:col>
      <xdr:colOff>114300</xdr:colOff>
      <xdr:row>77</xdr:row>
      <xdr:rowOff>45498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16624"/>
          <a:ext cx="889000" cy="2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39427</xdr:rowOff>
    </xdr:from>
    <xdr:to>
      <xdr:col>24</xdr:col>
      <xdr:colOff>114300</xdr:colOff>
      <xdr:row>73</xdr:row>
      <xdr:rowOff>141027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62304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0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48857</xdr:rowOff>
    </xdr:from>
    <xdr:to>
      <xdr:col>20</xdr:col>
      <xdr:colOff>38100</xdr:colOff>
      <xdr:row>74</xdr:row>
      <xdr:rowOff>150457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166984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1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33255</xdr:rowOff>
    </xdr:from>
    <xdr:to>
      <xdr:col>15</xdr:col>
      <xdr:colOff>101600</xdr:colOff>
      <xdr:row>73</xdr:row>
      <xdr:rowOff>134855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151382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107074</xdr:rowOff>
    </xdr:from>
    <xdr:to>
      <xdr:col>10</xdr:col>
      <xdr:colOff>165100</xdr:colOff>
      <xdr:row>76</xdr:row>
      <xdr:rowOff>37224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53751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4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166148</xdr:rowOff>
    </xdr:from>
    <xdr:to>
      <xdr:col>6</xdr:col>
      <xdr:colOff>38100</xdr:colOff>
      <xdr:row>77</xdr:row>
      <xdr:rowOff>96298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112825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28524</xdr:rowOff>
    </xdr:from>
    <xdr:to>
      <xdr:col>24</xdr:col>
      <xdr:colOff>63500</xdr:colOff>
      <xdr:row>95</xdr:row>
      <xdr:rowOff>43917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16274"/>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148425</xdr:rowOff>
    </xdr:from>
    <xdr:to>
      <xdr:col>19</xdr:col>
      <xdr:colOff>177800</xdr:colOff>
      <xdr:row>95</xdr:row>
      <xdr:rowOff>43917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64725"/>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143663</xdr:rowOff>
    </xdr:from>
    <xdr:to>
      <xdr:col>15</xdr:col>
      <xdr:colOff>50800</xdr:colOff>
      <xdr:row>94</xdr:row>
      <xdr:rowOff>148425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745613"/>
          <a:ext cx="889000" cy="5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143663</xdr:rowOff>
    </xdr:from>
    <xdr:to>
      <xdr:col>10</xdr:col>
      <xdr:colOff>114300</xdr:colOff>
      <xdr:row>97</xdr:row>
      <xdr:rowOff>17742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745613"/>
          <a:ext cx="889000" cy="9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149174</xdr:rowOff>
    </xdr:from>
    <xdr:to>
      <xdr:col>24</xdr:col>
      <xdr:colOff>114300</xdr:colOff>
      <xdr:row>95</xdr:row>
      <xdr:rowOff>79324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164567</xdr:rowOff>
    </xdr:from>
    <xdr:to>
      <xdr:col>20</xdr:col>
      <xdr:colOff>38100</xdr:colOff>
      <xdr:row>95</xdr:row>
      <xdr:rowOff>94717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111244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97625</xdr:rowOff>
    </xdr:from>
    <xdr:to>
      <xdr:col>15</xdr:col>
      <xdr:colOff>101600</xdr:colOff>
      <xdr:row>95</xdr:row>
      <xdr:rowOff>27775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44302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92863</xdr:rowOff>
    </xdr:from>
    <xdr:to>
      <xdr:col>10</xdr:col>
      <xdr:colOff>165100</xdr:colOff>
      <xdr:row>92</xdr:row>
      <xdr:rowOff>23013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39540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47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138392</xdr:rowOff>
    </xdr:from>
    <xdr:to>
      <xdr:col>6</xdr:col>
      <xdr:colOff>38100</xdr:colOff>
      <xdr:row>97</xdr:row>
      <xdr:rowOff>68542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85069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116566</xdr:rowOff>
    </xdr:from>
    <xdr:to>
      <xdr:col>55</xdr:col>
      <xdr:colOff>0</xdr:colOff>
      <xdr:row>38</xdr:row>
      <xdr:rowOff>120772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1666"/>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115194</xdr:rowOff>
    </xdr:from>
    <xdr:to>
      <xdr:col>50</xdr:col>
      <xdr:colOff>114300</xdr:colOff>
      <xdr:row>38</xdr:row>
      <xdr:rowOff>116566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302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114188</xdr:rowOff>
    </xdr:from>
    <xdr:to>
      <xdr:col>45</xdr:col>
      <xdr:colOff>177800</xdr:colOff>
      <xdr:row>38</xdr:row>
      <xdr:rowOff>115194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928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113731</xdr:rowOff>
    </xdr:from>
    <xdr:to>
      <xdr:col>41</xdr:col>
      <xdr:colOff>50800</xdr:colOff>
      <xdr:row>38</xdr:row>
      <xdr:rowOff>114188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88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69972</xdr:rowOff>
    </xdr:from>
    <xdr:to>
      <xdr:col>55</xdr:col>
      <xdr:colOff>50800</xdr:colOff>
      <xdr:row>39</xdr:row>
      <xdr:rowOff>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156349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65766</xdr:rowOff>
    </xdr:from>
    <xdr:to>
      <xdr:col>50</xdr:col>
      <xdr:colOff>165100</xdr:colOff>
      <xdr:row>38</xdr:row>
      <xdr:rowOff>167366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158493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64394</xdr:rowOff>
    </xdr:from>
    <xdr:to>
      <xdr:col>46</xdr:col>
      <xdr:colOff>38100</xdr:colOff>
      <xdr:row>38</xdr:row>
      <xdr:rowOff>165994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63388</xdr:rowOff>
    </xdr:from>
    <xdr:to>
      <xdr:col>41</xdr:col>
      <xdr:colOff>101600</xdr:colOff>
      <xdr:row>38</xdr:row>
      <xdr:rowOff>164988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156115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62931</xdr:rowOff>
    </xdr:from>
    <xdr:to>
      <xdr:col>36</xdr:col>
      <xdr:colOff>165100</xdr:colOff>
      <xdr:row>38</xdr:row>
      <xdr:rowOff>164531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155658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134305</xdr:rowOff>
    </xdr:from>
    <xdr:to>
      <xdr:col>54</xdr:col>
      <xdr:colOff>189865</xdr:colOff>
      <xdr:row>58</xdr:row>
      <xdr:rowOff>70069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049705"/>
          <a:ext cx="1270" cy="96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73896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1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70069</xdr:rowOff>
    </xdr:from>
    <xdr:to>
      <xdr:col>55</xdr:col>
      <xdr:colOff>88900</xdr:colOff>
      <xdr:row>58</xdr:row>
      <xdr:rowOff>70069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1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80982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8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134305</xdr:rowOff>
    </xdr:from>
    <xdr:to>
      <xdr:col>55</xdr:col>
      <xdr:colOff>88900</xdr:colOff>
      <xdr:row>52</xdr:row>
      <xdr:rowOff>134305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04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107376</xdr:rowOff>
    </xdr:from>
    <xdr:to>
      <xdr:col>55</xdr:col>
      <xdr:colOff>0</xdr:colOff>
      <xdr:row>53</xdr:row>
      <xdr:rowOff>94163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022776"/>
          <a:ext cx="8382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168414</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18537</xdr:rowOff>
    </xdr:from>
    <xdr:to>
      <xdr:col>55</xdr:col>
      <xdr:colOff>50800</xdr:colOff>
      <xdr:row>56</xdr:row>
      <xdr:rowOff>120137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1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107376</xdr:rowOff>
    </xdr:from>
    <xdr:to>
      <xdr:col>50</xdr:col>
      <xdr:colOff>114300</xdr:colOff>
      <xdr:row>53</xdr:row>
      <xdr:rowOff>99603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022776"/>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13553</xdr:rowOff>
    </xdr:from>
    <xdr:to>
      <xdr:col>50</xdr:col>
      <xdr:colOff>165100</xdr:colOff>
      <xdr:row>56</xdr:row>
      <xdr:rowOff>115153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106280</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99603</xdr:rowOff>
    </xdr:from>
    <xdr:to>
      <xdr:col>45</xdr:col>
      <xdr:colOff>177800</xdr:colOff>
      <xdr:row>53</xdr:row>
      <xdr:rowOff>116108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186453"/>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25578</xdr:rowOff>
    </xdr:from>
    <xdr:to>
      <xdr:col>46</xdr:col>
      <xdr:colOff>38100</xdr:colOff>
      <xdr:row>56</xdr:row>
      <xdr:rowOff>127178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118305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95306</xdr:rowOff>
    </xdr:from>
    <xdr:to>
      <xdr:col>41</xdr:col>
      <xdr:colOff>50800</xdr:colOff>
      <xdr:row>53</xdr:row>
      <xdr:rowOff>116108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1821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73401</xdr:rowOff>
    </xdr:from>
    <xdr:to>
      <xdr:col>41</xdr:col>
      <xdr:colOff>101600</xdr:colOff>
      <xdr:row>57</xdr:row>
      <xdr:rowOff>3551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166128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136723</xdr:rowOff>
    </xdr:from>
    <xdr:to>
      <xdr:col>36</xdr:col>
      <xdr:colOff>165100</xdr:colOff>
      <xdr:row>56</xdr:row>
      <xdr:rowOff>66873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58000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43363</xdr:rowOff>
    </xdr:from>
    <xdr:to>
      <xdr:col>55</xdr:col>
      <xdr:colOff>50800</xdr:colOff>
      <xdr:row>53</xdr:row>
      <xdr:rowOff>144963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66240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56576</xdr:rowOff>
    </xdr:from>
    <xdr:to>
      <xdr:col>50</xdr:col>
      <xdr:colOff>165100</xdr:colOff>
      <xdr:row>52</xdr:row>
      <xdr:rowOff>158176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3253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48803</xdr:rowOff>
    </xdr:from>
    <xdr:to>
      <xdr:col>46</xdr:col>
      <xdr:colOff>38100</xdr:colOff>
      <xdr:row>53</xdr:row>
      <xdr:rowOff>150403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166930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65308</xdr:rowOff>
    </xdr:from>
    <xdr:to>
      <xdr:col>41</xdr:col>
      <xdr:colOff>101600</xdr:colOff>
      <xdr:row>53</xdr:row>
      <xdr:rowOff>166908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44506</xdr:rowOff>
    </xdr:from>
    <xdr:to>
      <xdr:col>36</xdr:col>
      <xdr:colOff>165100</xdr:colOff>
      <xdr:row>53</xdr:row>
      <xdr:rowOff>146106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162633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150411</xdr:rowOff>
    </xdr:from>
    <xdr:to>
      <xdr:col>55</xdr:col>
      <xdr:colOff>0</xdr:colOff>
      <xdr:row>77</xdr:row>
      <xdr:rowOff>52146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80611"/>
          <a:ext cx="8382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150411</xdr:rowOff>
    </xdr:from>
    <xdr:to>
      <xdr:col>50</xdr:col>
      <xdr:colOff>114300</xdr:colOff>
      <xdr:row>77</xdr:row>
      <xdr:rowOff>114717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80611"/>
          <a:ext cx="889000" cy="1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101687</xdr:rowOff>
    </xdr:from>
    <xdr:to>
      <xdr:col>45</xdr:col>
      <xdr:colOff>177800</xdr:colOff>
      <xdr:row>77</xdr:row>
      <xdr:rowOff>114717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960437"/>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101687</xdr:rowOff>
    </xdr:from>
    <xdr:to>
      <xdr:col>41</xdr:col>
      <xdr:colOff>50800</xdr:colOff>
      <xdr:row>78</xdr:row>
      <xdr:rowOff>28535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60437"/>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xdr:rowOff>
    </xdr:from>
    <xdr:to>
      <xdr:col>55</xdr:col>
      <xdr:colOff>50800</xdr:colOff>
      <xdr:row>77</xdr:row>
      <xdr:rowOff>102946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151223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99611</xdr:rowOff>
    </xdr:from>
    <xdr:to>
      <xdr:col>50</xdr:col>
      <xdr:colOff>165100</xdr:colOff>
      <xdr:row>77</xdr:row>
      <xdr:rowOff>29761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63917</xdr:rowOff>
    </xdr:from>
    <xdr:to>
      <xdr:col>46</xdr:col>
      <xdr:colOff>38100</xdr:colOff>
      <xdr:row>77</xdr:row>
      <xdr:rowOff>165517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156644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50887</xdr:rowOff>
    </xdr:from>
    <xdr:to>
      <xdr:col>41</xdr:col>
      <xdr:colOff>101600</xdr:colOff>
      <xdr:row>75</xdr:row>
      <xdr:rowOff>152487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169014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149185</xdr:rowOff>
    </xdr:from>
    <xdr:to>
      <xdr:col>36</xdr:col>
      <xdr:colOff>165100</xdr:colOff>
      <xdr:row>78</xdr:row>
      <xdr:rowOff>79335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70462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4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101961</xdr:rowOff>
    </xdr:from>
    <xdr:to>
      <xdr:col>55</xdr:col>
      <xdr:colOff>0</xdr:colOff>
      <xdr:row>96</xdr:row>
      <xdr:rowOff>70396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89711"/>
          <a:ext cx="838200" cy="1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120478</xdr:rowOff>
    </xdr:from>
    <xdr:to>
      <xdr:col>50</xdr:col>
      <xdr:colOff>114300</xdr:colOff>
      <xdr:row>96</xdr:row>
      <xdr:rowOff>70396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36778"/>
          <a:ext cx="889000" cy="29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120478</xdr:rowOff>
    </xdr:from>
    <xdr:to>
      <xdr:col>45</xdr:col>
      <xdr:colOff>177800</xdr:colOff>
      <xdr:row>96</xdr:row>
      <xdr:rowOff>24752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36778"/>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110001</xdr:rowOff>
    </xdr:from>
    <xdr:to>
      <xdr:col>41</xdr:col>
      <xdr:colOff>50800</xdr:colOff>
      <xdr:row>96</xdr:row>
      <xdr:rowOff>24752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97751"/>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51161</xdr:rowOff>
    </xdr:from>
    <xdr:to>
      <xdr:col>55</xdr:col>
      <xdr:colOff>50800</xdr:colOff>
      <xdr:row>95</xdr:row>
      <xdr:rowOff>152761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74038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19596</xdr:rowOff>
    </xdr:from>
    <xdr:to>
      <xdr:col>50</xdr:col>
      <xdr:colOff>165100</xdr:colOff>
      <xdr:row>96</xdr:row>
      <xdr:rowOff>121196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69678</xdr:rowOff>
    </xdr:from>
    <xdr:to>
      <xdr:col>46</xdr:col>
      <xdr:colOff>38100</xdr:colOff>
      <xdr:row>94</xdr:row>
      <xdr:rowOff>171278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145402</xdr:rowOff>
    </xdr:from>
    <xdr:to>
      <xdr:col>41</xdr:col>
      <xdr:colOff>101600</xdr:colOff>
      <xdr:row>96</xdr:row>
      <xdr:rowOff>75552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92079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59201</xdr:rowOff>
    </xdr:from>
    <xdr:to>
      <xdr:col>36</xdr:col>
      <xdr:colOff>165100</xdr:colOff>
      <xdr:row>95</xdr:row>
      <xdr:rowOff>160801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4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47498</xdr:rowOff>
    </xdr:from>
    <xdr:to>
      <xdr:col>85</xdr:col>
      <xdr:colOff>127000</xdr:colOff>
      <xdr:row>35</xdr:row>
      <xdr:rowOff>59842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533898"/>
          <a:ext cx="838200" cy="5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51384</xdr:rowOff>
    </xdr:from>
    <xdr:to>
      <xdr:col>81</xdr:col>
      <xdr:colOff>50800</xdr:colOff>
      <xdr:row>35</xdr:row>
      <xdr:rowOff>59842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052134"/>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125450</xdr:rowOff>
    </xdr:from>
    <xdr:to>
      <xdr:col>76</xdr:col>
      <xdr:colOff>114300</xdr:colOff>
      <xdr:row>35</xdr:row>
      <xdr:rowOff>51384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783300"/>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125450</xdr:rowOff>
    </xdr:from>
    <xdr:to>
      <xdr:col>71</xdr:col>
      <xdr:colOff>177800</xdr:colOff>
      <xdr:row>34</xdr:row>
      <xdr:rowOff>102438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783300"/>
          <a:ext cx="889000" cy="1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168148</xdr:rowOff>
    </xdr:from>
    <xdr:to>
      <xdr:col>85</xdr:col>
      <xdr:colOff>177800</xdr:colOff>
      <xdr:row>32</xdr:row>
      <xdr:rowOff>98298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19575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3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9042</xdr:rowOff>
    </xdr:from>
    <xdr:to>
      <xdr:col>81</xdr:col>
      <xdr:colOff>101600</xdr:colOff>
      <xdr:row>35</xdr:row>
      <xdr:rowOff>110642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127169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584</xdr:rowOff>
    </xdr:from>
    <xdr:to>
      <xdr:col>76</xdr:col>
      <xdr:colOff>165100</xdr:colOff>
      <xdr:row>35</xdr:row>
      <xdr:rowOff>102184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118711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7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74650</xdr:rowOff>
    </xdr:from>
    <xdr:to>
      <xdr:col>72</xdr:col>
      <xdr:colOff>38100</xdr:colOff>
      <xdr:row>34</xdr:row>
      <xdr:rowOff>4800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7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21327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51638</xdr:rowOff>
    </xdr:from>
    <xdr:to>
      <xdr:col>67</xdr:col>
      <xdr:colOff>101600</xdr:colOff>
      <xdr:row>34</xdr:row>
      <xdr:rowOff>153238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169765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6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6655</xdr:rowOff>
    </xdr:from>
    <xdr:to>
      <xdr:col>85</xdr:col>
      <xdr:colOff>127000</xdr:colOff>
      <xdr:row>56</xdr:row>
      <xdr:rowOff>6746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436405"/>
          <a:ext cx="838200" cy="17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6746</xdr:rowOff>
    </xdr:from>
    <xdr:to>
      <xdr:col>81</xdr:col>
      <xdr:colOff>50800</xdr:colOff>
      <xdr:row>57</xdr:row>
      <xdr:rowOff>25743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07946"/>
          <a:ext cx="889000" cy="1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70709</xdr:rowOff>
    </xdr:from>
    <xdr:to>
      <xdr:col>76</xdr:col>
      <xdr:colOff>114300</xdr:colOff>
      <xdr:row>57</xdr:row>
      <xdr:rowOff>25743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00459"/>
          <a:ext cx="889000" cy="29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124338</xdr:rowOff>
    </xdr:from>
    <xdr:to>
      <xdr:col>71</xdr:col>
      <xdr:colOff>177800</xdr:colOff>
      <xdr:row>55</xdr:row>
      <xdr:rowOff>70709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039738"/>
          <a:ext cx="889000" cy="46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127305</xdr:rowOff>
    </xdr:from>
    <xdr:to>
      <xdr:col>85</xdr:col>
      <xdr:colOff>177800</xdr:colOff>
      <xdr:row>55</xdr:row>
      <xdr:rowOff>57455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150182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127396</xdr:rowOff>
    </xdr:from>
    <xdr:to>
      <xdr:col>81</xdr:col>
      <xdr:colOff>101600</xdr:colOff>
      <xdr:row>56</xdr:row>
      <xdr:rowOff>57546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146393</xdr:rowOff>
    </xdr:from>
    <xdr:to>
      <xdr:col>76</xdr:col>
      <xdr:colOff>165100</xdr:colOff>
      <xdr:row>57</xdr:row>
      <xdr:rowOff>76543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93070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19909</xdr:rowOff>
    </xdr:from>
    <xdr:to>
      <xdr:col>72</xdr:col>
      <xdr:colOff>38100</xdr:colOff>
      <xdr:row>55</xdr:row>
      <xdr:rowOff>121509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138036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73538</xdr:rowOff>
    </xdr:from>
    <xdr:to>
      <xdr:col>67</xdr:col>
      <xdr:colOff>101600</xdr:colOff>
      <xdr:row>53</xdr:row>
      <xdr:rowOff>3688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20215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7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4826</xdr:rowOff>
    </xdr:from>
    <xdr:to>
      <xdr:col>85</xdr:col>
      <xdr:colOff>127000</xdr:colOff>
      <xdr:row>78</xdr:row>
      <xdr:rowOff>20065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206476"/>
          <a:ext cx="8382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20065</xdr:rowOff>
    </xdr:from>
    <xdr:to>
      <xdr:col>81</xdr:col>
      <xdr:colOff>50800</xdr:colOff>
      <xdr:row>78</xdr:row>
      <xdr:rowOff>160655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393165"/>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14732</xdr:rowOff>
    </xdr:from>
    <xdr:to>
      <xdr:col>76</xdr:col>
      <xdr:colOff>114300</xdr:colOff>
      <xdr:row>78</xdr:row>
      <xdr:rowOff>160655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8783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129984</xdr:rowOff>
    </xdr:from>
    <xdr:to>
      <xdr:col>71</xdr:col>
      <xdr:colOff>177800</xdr:colOff>
      <xdr:row>78</xdr:row>
      <xdr:rowOff>14732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331634"/>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125476</xdr:rowOff>
    </xdr:from>
    <xdr:to>
      <xdr:col>85</xdr:col>
      <xdr:colOff>177800</xdr:colOff>
      <xdr:row>77</xdr:row>
      <xdr:rowOff>55626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148353</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140715</xdr:rowOff>
    </xdr:from>
    <xdr:to>
      <xdr:col>81</xdr:col>
      <xdr:colOff>101600</xdr:colOff>
      <xdr:row>78</xdr:row>
      <xdr:rowOff>70865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61992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109855</xdr:rowOff>
    </xdr:from>
    <xdr:to>
      <xdr:col>76</xdr:col>
      <xdr:colOff>165100</xdr:colOff>
      <xdr:row>79</xdr:row>
      <xdr:rowOff>40005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31132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575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135382</xdr:rowOff>
    </xdr:from>
    <xdr:to>
      <xdr:col>72</xdr:col>
      <xdr:colOff>38100</xdr:colOff>
      <xdr:row>78</xdr:row>
      <xdr:rowOff>65532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56659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79184</xdr:rowOff>
    </xdr:from>
    <xdr:to>
      <xdr:col>67</xdr:col>
      <xdr:colOff>101600</xdr:colOff>
      <xdr:row>78</xdr:row>
      <xdr:rowOff>9334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3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20580</xdr:rowOff>
    </xdr:from>
    <xdr:to>
      <xdr:col>85</xdr:col>
      <xdr:colOff>127000</xdr:colOff>
      <xdr:row>95</xdr:row>
      <xdr:rowOff>51499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308330"/>
          <a:ext cx="8382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155684</xdr:rowOff>
    </xdr:from>
    <xdr:to>
      <xdr:col>81</xdr:col>
      <xdr:colOff>50800</xdr:colOff>
      <xdr:row>95</xdr:row>
      <xdr:rowOff>20580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271984"/>
          <a:ext cx="8890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68529</xdr:rowOff>
    </xdr:from>
    <xdr:to>
      <xdr:col>76</xdr:col>
      <xdr:colOff>114300</xdr:colOff>
      <xdr:row>94</xdr:row>
      <xdr:rowOff>155684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184829"/>
          <a:ext cx="889000" cy="8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47803</xdr:rowOff>
    </xdr:from>
    <xdr:to>
      <xdr:col>71</xdr:col>
      <xdr:colOff>177800</xdr:colOff>
      <xdr:row>94</xdr:row>
      <xdr:rowOff>68529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16410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xdr:rowOff>
    </xdr:from>
    <xdr:to>
      <xdr:col>85</xdr:col>
      <xdr:colOff>177800</xdr:colOff>
      <xdr:row>95</xdr:row>
      <xdr:rowOff>102299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150576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141230</xdr:rowOff>
    </xdr:from>
    <xdr:to>
      <xdr:col>81</xdr:col>
      <xdr:colOff>101600</xdr:colOff>
      <xdr:row>95</xdr:row>
      <xdr:rowOff>71380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62507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104884</xdr:rowOff>
    </xdr:from>
    <xdr:to>
      <xdr:col>76</xdr:col>
      <xdr:colOff>165100</xdr:colOff>
      <xdr:row>95</xdr:row>
      <xdr:rowOff>35034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51561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17729</xdr:rowOff>
    </xdr:from>
    <xdr:to>
      <xdr:col>72</xdr:col>
      <xdr:colOff>38100</xdr:colOff>
      <xdr:row>94</xdr:row>
      <xdr:rowOff>119329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135856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9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168453</xdr:rowOff>
    </xdr:from>
    <xdr:to>
      <xdr:col>67</xdr:col>
      <xdr:colOff>101600</xdr:colOff>
      <xdr:row>94</xdr:row>
      <xdr:rowOff>98603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115130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61519</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576619"/>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14291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293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10719</xdr:rowOff>
    </xdr:from>
    <xdr:to>
      <xdr:col>116</xdr:col>
      <xdr:colOff>114300</xdr:colOff>
      <xdr:row>38</xdr:row>
      <xdr:rowOff>112319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141546</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31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a:t>
          </a:r>
          <a:r>
            <a:rPr kumimoji="1" lang="en-US" altLang="ja-JP" sz="1300">
              <a:latin typeface="ＭＳ Ｐゴシック" panose="020B0600070205080204" pitchFamily="50" charset="-128"/>
              <a:ea typeface="ＭＳ Ｐゴシック" panose="020B0600070205080204" pitchFamily="50" charset="-128"/>
            </a:rPr>
            <a:t>519,068</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496,064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23,004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項目としては、民生費、土木費、教育費であり、減少した主な項目としては、総務費、農林水産業費となる。民生費はしょうがい者自立支援給付の増加、物価高騰対策として非課税世帯等臨時特別給付金の給付事業の実施などにより、</a:t>
          </a:r>
          <a:r>
            <a:rPr kumimoji="1" lang="en-US" altLang="ja-JP" sz="1300">
              <a:latin typeface="ＭＳ Ｐゴシック" panose="020B0600070205080204" pitchFamily="50" charset="-128"/>
              <a:ea typeface="ＭＳ Ｐゴシック" panose="020B0600070205080204" pitchFamily="50" charset="-128"/>
            </a:rPr>
            <a:t>9,495</a:t>
          </a:r>
          <a:r>
            <a:rPr kumimoji="1" lang="ja-JP" altLang="en-US" sz="1300">
              <a:latin typeface="ＭＳ Ｐゴシック" panose="020B0600070205080204" pitchFamily="50" charset="-128"/>
              <a:ea typeface="ＭＳ Ｐゴシック" panose="020B0600070205080204" pitchFamily="50" charset="-128"/>
            </a:rPr>
            <a:t>円増加した。土木費は、豊公園の再整備や、地福寺神照線、大戌亥山階線の整備により、</a:t>
          </a:r>
          <a:r>
            <a:rPr kumimoji="1" lang="en-US" altLang="ja-JP" sz="1300">
              <a:latin typeface="ＭＳ Ｐゴシック" panose="020B0600070205080204" pitchFamily="50" charset="-128"/>
              <a:ea typeface="ＭＳ Ｐゴシック" panose="020B0600070205080204" pitchFamily="50" charset="-128"/>
            </a:rPr>
            <a:t>7,343</a:t>
          </a:r>
          <a:r>
            <a:rPr kumimoji="1" lang="ja-JP" altLang="en-US" sz="1300">
              <a:latin typeface="ＭＳ Ｐゴシック" panose="020B0600070205080204" pitchFamily="50" charset="-128"/>
              <a:ea typeface="ＭＳ Ｐゴシック" panose="020B0600070205080204" pitchFamily="50" charset="-128"/>
            </a:rPr>
            <a:t>円増加した。教育費は浅井中学校長寿命化改修工事などにより、</a:t>
          </a:r>
          <a:r>
            <a:rPr kumimoji="1" lang="en-US" altLang="ja-JP" sz="1300">
              <a:latin typeface="ＭＳ Ｐゴシック" panose="020B0600070205080204" pitchFamily="50" charset="-128"/>
              <a:ea typeface="ＭＳ Ｐゴシック" panose="020B0600070205080204" pitchFamily="50" charset="-128"/>
            </a:rPr>
            <a:t>7,504</a:t>
          </a:r>
          <a:r>
            <a:rPr kumimoji="1" lang="ja-JP" altLang="en-US" sz="1300">
              <a:latin typeface="ＭＳ Ｐゴシック" panose="020B0600070205080204" pitchFamily="50" charset="-128"/>
              <a:ea typeface="ＭＳ Ｐゴシック" panose="020B0600070205080204" pitchFamily="50" charset="-128"/>
            </a:rPr>
            <a:t>円増加した。一方、総務費は、各種積立金の減少や庁内情報基盤ネットワークの更新が令和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年度に完了したことにより、</a:t>
          </a:r>
          <a:r>
            <a:rPr kumimoji="1" lang="en-US" altLang="ja-JP" sz="1300">
              <a:latin typeface="ＭＳ Ｐゴシック" panose="020B0600070205080204" pitchFamily="50" charset="-128"/>
              <a:ea typeface="ＭＳ Ｐゴシック" panose="020B0600070205080204" pitchFamily="50" charset="-128"/>
            </a:rPr>
            <a:t>2,476</a:t>
          </a:r>
          <a:r>
            <a:rPr kumimoji="1" lang="ja-JP" altLang="en-US" sz="1300">
              <a:latin typeface="ＭＳ Ｐゴシック" panose="020B0600070205080204" pitchFamily="50" charset="-128"/>
              <a:ea typeface="ＭＳ Ｐゴシック" panose="020B0600070205080204" pitchFamily="50" charset="-128"/>
            </a:rPr>
            <a:t>円減少した。農林水産業費は、令和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年度に交付した企業誘致に伴う</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次産業化施設等企業立地促進助成金が令和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年度は対象となる案件がなかったことや物価高騰に対する農業者への補助制度が終了したことなどにより、</a:t>
          </a:r>
          <a:r>
            <a:rPr kumimoji="1" lang="en-US" altLang="ja-JP" sz="1300">
              <a:latin typeface="ＭＳ Ｐゴシック" panose="020B0600070205080204" pitchFamily="50" charset="-128"/>
              <a:ea typeface="ＭＳ Ｐゴシック" panose="020B0600070205080204" pitchFamily="50" charset="-128"/>
            </a:rPr>
            <a:t>3,461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比較すると、民生費、農林水産業費、消防費の水準が高くなっており、特に消防費においては、湖北消防組合の消防庁舎移転統合整備事業によって水準が高くなっており、今後も同程度を推移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財政調整基金は、積立により残高は</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百万円増加したものの、前年度より標準財政規模が</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百万円増加したことから、標準財政規模比は</a:t>
          </a:r>
          <a:r>
            <a:rPr kumimoji="1" lang="en-US" altLang="ja-JP" sz="1300">
              <a:latin typeface="ＭＳ ゴシック" pitchFamily="49" charset="-128"/>
              <a:ea typeface="ＭＳ ゴシック" pitchFamily="49" charset="-128"/>
            </a:rPr>
            <a:t>0.21%</a:t>
          </a:r>
          <a:r>
            <a:rPr kumimoji="1" lang="ja-JP" altLang="en-US" sz="1300">
              <a:latin typeface="ＭＳ ゴシック" pitchFamily="49" charset="-128"/>
              <a:ea typeface="ＭＳ ゴシック" pitchFamily="49" charset="-128"/>
            </a:rPr>
            <a:t>減少した。</a:t>
          </a:r>
        </a:p>
        <a:p>
          <a:r>
            <a:rPr kumimoji="1" lang="ja-JP" altLang="en-US" sz="1300">
              <a:latin typeface="ＭＳ ゴシック" pitchFamily="49" charset="-128"/>
              <a:ea typeface="ＭＳ ゴシック" pitchFamily="49" charset="-128"/>
            </a:rPr>
            <a:t>　実質収支額は、大型建設事業の実施などにより、歳出総額が増加したことから、前年度より</a:t>
          </a:r>
          <a:r>
            <a:rPr kumimoji="1" lang="en-US" altLang="ja-JP" sz="1300">
              <a:latin typeface="ＭＳ ゴシック" pitchFamily="49" charset="-128"/>
              <a:ea typeface="ＭＳ ゴシック" pitchFamily="49" charset="-128"/>
            </a:rPr>
            <a:t>724</a:t>
          </a:r>
          <a:r>
            <a:rPr kumimoji="1" lang="ja-JP" altLang="en-US" sz="1300">
              <a:latin typeface="ＭＳ ゴシック" pitchFamily="49" charset="-128"/>
              <a:ea typeface="ＭＳ ゴシック" pitchFamily="49" charset="-128"/>
            </a:rPr>
            <a:t>百万円減少し、標準財政規模比は</a:t>
          </a:r>
          <a:r>
            <a:rPr kumimoji="1" lang="en-US" altLang="ja-JP" sz="1300">
              <a:latin typeface="ＭＳ ゴシック" pitchFamily="49" charset="-128"/>
              <a:ea typeface="ＭＳ ゴシック" pitchFamily="49" charset="-128"/>
            </a:rPr>
            <a:t>2.18%</a:t>
          </a:r>
          <a:r>
            <a:rPr kumimoji="1" lang="ja-JP" altLang="en-US" sz="1300">
              <a:latin typeface="ＭＳ ゴシック" pitchFamily="49" charset="-128"/>
              <a:ea typeface="ＭＳ ゴシック" pitchFamily="49" charset="-128"/>
            </a:rPr>
            <a:t>減少した。</a:t>
          </a:r>
        </a:p>
        <a:p>
          <a:r>
            <a:rPr kumimoji="1" lang="ja-JP" altLang="en-US" sz="1300">
              <a:latin typeface="ＭＳ ゴシック" pitchFamily="49" charset="-128"/>
              <a:ea typeface="ＭＳ ゴシック" pitchFamily="49" charset="-128"/>
            </a:rPr>
            <a:t>　実質単年度収支は、財政調整基金の取崩し額が減少などにより、前年度より</a:t>
          </a:r>
          <a:r>
            <a:rPr kumimoji="1" lang="en-US" altLang="ja-JP" sz="1300">
              <a:latin typeface="ＭＳ ゴシック" pitchFamily="49" charset="-128"/>
              <a:ea typeface="ＭＳ ゴシック" pitchFamily="49" charset="-128"/>
            </a:rPr>
            <a:t>1,020</a:t>
          </a:r>
          <a:r>
            <a:rPr kumimoji="1" lang="ja-JP" altLang="en-US" sz="1300">
              <a:latin typeface="ＭＳ ゴシック" pitchFamily="49" charset="-128"/>
              <a:ea typeface="ＭＳ ゴシック" pitchFamily="49" charset="-128"/>
            </a:rPr>
            <a:t>百万円減少し標準財政規模比は</a:t>
          </a:r>
          <a:r>
            <a:rPr kumimoji="1" lang="en-US" altLang="ja-JP" sz="1300">
              <a:latin typeface="ＭＳ ゴシック" pitchFamily="49" charset="-128"/>
              <a:ea typeface="ＭＳ ゴシック" pitchFamily="49" charset="-128"/>
            </a:rPr>
            <a:t>3.29%</a:t>
          </a:r>
          <a:r>
            <a:rPr kumimoji="1" lang="ja-JP" altLang="en-US" sz="13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年度以降、全ての会計において黒字決算を維持しており、直ちに資金不足が生じて財政運営に支障をきたす恐れはない。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年度においては、一般会計の実質収支は</a:t>
          </a:r>
          <a:r>
            <a:rPr kumimoji="1" lang="en-US" altLang="ja-JP" sz="1400">
              <a:latin typeface="ＭＳ ゴシック" pitchFamily="49" charset="-128"/>
              <a:ea typeface="ＭＳ ゴシック" pitchFamily="49" charset="-128"/>
            </a:rPr>
            <a:t>724</a:t>
          </a:r>
          <a:r>
            <a:rPr kumimoji="1" lang="ja-JP" altLang="en-US" sz="1400">
              <a:latin typeface="ＭＳ ゴシック" pitchFamily="49" charset="-128"/>
              <a:ea typeface="ＭＳ ゴシック" pitchFamily="49" charset="-128"/>
            </a:rPr>
            <a:t>百万円減少している。人口減少に伴う市税や普通交付税の減少により、一般財源総額の縮小による比率への影響が懸念されるため、引き続き、繰上償還による公債費負担の軽減や安定財源の確保に取り組んでいく。</a:t>
          </a:r>
        </a:p>
        <a:p>
          <a:r>
            <a:rPr kumimoji="1" lang="ja-JP" altLang="en-US" sz="1400">
              <a:latin typeface="ＭＳ ゴシック" pitchFamily="49" charset="-128"/>
              <a:ea typeface="ＭＳ ゴシック" pitchFamily="49" charset="-128"/>
            </a:rPr>
            <a:t>　病院事業会計の資金余剰額は、</a:t>
          </a:r>
          <a:r>
            <a:rPr kumimoji="1" lang="ja-JP" altLang="en-US" sz="1400">
              <a:solidFill>
                <a:schemeClr val="tx1"/>
              </a:solidFill>
              <a:latin typeface="ＭＳ ゴシック" pitchFamily="49" charset="-128"/>
              <a:ea typeface="ＭＳ ゴシック" pitchFamily="49" charset="-128"/>
            </a:rPr>
            <a:t>流動負債の増加などにより</a:t>
          </a:r>
          <a:r>
            <a:rPr kumimoji="1" lang="ja-JP" altLang="en-US" sz="1400">
              <a:latin typeface="ＭＳ ゴシック" pitchFamily="49" charset="-128"/>
              <a:ea typeface="ＭＳ ゴシック" pitchFamily="49" charset="-128"/>
            </a:rPr>
            <a:t>前年度から</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百万円減少した。病院事業においては、病院事業中期経営計画に基づき、経営の健全化を図ることとしている。</a:t>
          </a:r>
        </a:p>
        <a:p>
          <a:r>
            <a:rPr kumimoji="1" lang="ja-JP" altLang="en-US" sz="1400">
              <a:latin typeface="ＭＳ ゴシック" pitchFamily="49" charset="-128"/>
              <a:ea typeface="ＭＳ ゴシック" pitchFamily="49" charset="-128"/>
            </a:rPr>
            <a:t>　公共下水道事業会計の資金余剰額は、</a:t>
          </a:r>
          <a:r>
            <a:rPr kumimoji="1" lang="ja-JP" altLang="en-US" sz="1400">
              <a:solidFill>
                <a:schemeClr val="tx1"/>
              </a:solidFill>
              <a:latin typeface="ＭＳ ゴシック" pitchFamily="49" charset="-128"/>
              <a:ea typeface="ＭＳ ゴシック" pitchFamily="49" charset="-128"/>
            </a:rPr>
            <a:t>流動資産の増加</a:t>
          </a:r>
          <a:r>
            <a:rPr kumimoji="1" lang="ja-JP" altLang="en-US" sz="1400">
              <a:latin typeface="ＭＳ ゴシック" pitchFamily="49" charset="-128"/>
              <a:ea typeface="ＭＳ ゴシック" pitchFamily="49" charset="-128"/>
            </a:rPr>
            <a:t>により前年度より</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百万円増加した。公共下水道事業においては、下水道ビジョンに基づき、効率的な経営を図ることとしている。</a:t>
          </a:r>
        </a:p>
        <a:p>
          <a:r>
            <a:rPr kumimoji="1" lang="ja-JP" altLang="en-US" sz="1400">
              <a:latin typeface="ＭＳ ゴシック" pitchFamily="49" charset="-128"/>
              <a:ea typeface="ＭＳ ゴシック" pitchFamily="49" charset="-128"/>
            </a:rPr>
            <a:t>　これらのことから、連結実質黒字額は前年度から</a:t>
          </a:r>
          <a:r>
            <a:rPr kumimoji="1" lang="en-US" altLang="ja-JP" sz="1400">
              <a:latin typeface="ＭＳ ゴシック" pitchFamily="49" charset="-128"/>
              <a:ea typeface="ＭＳ ゴシック" pitchFamily="49" charset="-128"/>
            </a:rPr>
            <a:t>911</a:t>
          </a:r>
          <a:r>
            <a:rPr kumimoji="1" lang="ja-JP" altLang="en-US" sz="1400">
              <a:latin typeface="ＭＳ ゴシック" pitchFamily="49" charset="-128"/>
              <a:ea typeface="ＭＳ ゴシック" pitchFamily="49" charset="-128"/>
            </a:rPr>
            <a:t>百万円減少し、連結実質赤字比率は前年度の△</a:t>
          </a:r>
          <a:r>
            <a:rPr kumimoji="1" lang="en-US" altLang="ja-JP" sz="1400">
              <a:latin typeface="ＭＳ ゴシック" pitchFamily="49" charset="-128"/>
              <a:ea typeface="ＭＳ ゴシック" pitchFamily="49" charset="-128"/>
            </a:rPr>
            <a:t>35.15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％へ</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元利償還金等は公営企業債の元利償還金に対する繰入金が増加したことにより、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また、算入公債費は、償還金に充てられる特定財源及び償還金に係る基準財政需要額算入額が増加し、</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計画的な繰上償還を実施することで公債費の抑制に努めているが、平成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年度以降の大型建設事業の財源として充当した地方債の据置期間が終了することに伴い、元利償還金の増加が見込まれる。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将来負担額は、一般会計等の市債残高や元金償還に充てるための一般会計等からの繰入見込額が減少したことなどにより、</a:t>
          </a:r>
          <a:r>
            <a:rPr kumimoji="1" lang="en-US" altLang="ja-JP" sz="1400">
              <a:latin typeface="ＭＳ ゴシック" pitchFamily="49" charset="-128"/>
              <a:ea typeface="ＭＳ ゴシック" pitchFamily="49" charset="-128"/>
            </a:rPr>
            <a:t>2,822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また、充当可能財源等は、基金残高は増加したものの、基準財政需要額算入見込額が減少したことにより、</a:t>
          </a:r>
          <a:r>
            <a:rPr kumimoji="1" lang="en-US" altLang="ja-JP" sz="1400">
              <a:latin typeface="ＭＳ ゴシック" pitchFamily="49" charset="-128"/>
              <a:ea typeface="ＭＳ ゴシック" pitchFamily="49" charset="-128"/>
            </a:rPr>
            <a:t>3,068</a:t>
          </a:r>
          <a:r>
            <a:rPr kumimoji="1" lang="ja-JP" altLang="en-US" sz="1400">
              <a:latin typeface="ＭＳ ゴシック" pitchFamily="49" charset="-128"/>
              <a:ea typeface="ＭＳ ゴシック" pitchFamily="49" charset="-128"/>
            </a:rPr>
            <a:t>百万円減少した。  </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これにより、比率の分子である、将来負担額から充当可能財源を差し引いた将来負担すべき実質的な負債の額は</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将来負担額は、繰上償還による公債費負担の軽減や計画的な起債の借入により減少傾向にあるものの今後、病院事業や一部事務組合において大型建設事業が予定されていることを考慮すると、決して楽観はでき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滋賀県長浜市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百万円）を行った一方で、ふるさと寄附等を財源とした特定目的基金への積立（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・大規模な災害や不測の事態の財政需要に備えるため、財政調整基金を確保する。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・地方債の繰上償還等の地方債償還の財源として減債基金を積極的に活用する。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・事業の目的に応じて、計画的に特定目的基金を活用する。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・経費削減や不用な財産の売却等の行革努力により生み出した財源は、将来需要が予測される基金に適切な金額を積み立てる。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・公共施設等総合管理基金：本市及び一部事務組合の公共施設等の整備、改修、維持保全、除却等、公共用地等の取得に係る事業（負担金）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・協働でつくる長浜まちづくり基金：市民と協働でつくる輝きと風格のあるまちづくりを推進する事業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・地域福祉基金：市民の福祉の向上、子育て支援、健康づくり及び医療の充実に資する事業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・教育施設等整備基金：教育施設の整備、改修等に係る事業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・職員退職手当基金：市職員の退職手当に必要な財源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・公共施設等総合管理基金：道路の維持補修や一部事務組合において実施される大型建設事業などで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百万円を取り崩した一方で、後年の公共施設等の維持管理や老朽化に伴う更新等に備え、運用利子等を財源として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・協働でつくる長浜まちづくり基金：過疎地域の地域振興や観光イベント開催事業などで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百万円を取り崩した一方で、ふるさと寄付金等を財源として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・地域福祉基金：病院事業会計への出資金や小児救急・産科医確保支援などで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百万円を取り崩した一方で、ふるさと寄付金等を財源として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・公共施設等総合管理基金：老朽化の進む公共施設の改修や、道路等のインフラ施設の維持補修、一部事務組合において予定される大型建設事業の財源としての取り崩しを予定している。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・地域福祉基金：地域医療の維持や地域共生社会の推進、各種子育て施策等を実施するための取り崩しを予定している。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月に策定した学校施設長寿命化計画に基づく教育施設の長寿命化のための取り崩しを予定している。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百万円の積立を行った一方で、取崩しは行わなかったことから、基金残高は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・大規模な災害や不測の事態の財政出動への備えや、補正予算等における財源調整のための活用を予定している。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ため、財政計画に基づき繰上償還を実施し、その財源として積極的に活用する。また、人口減少等に伴い市税や普通交付税の減少が見込まれる中、公債費の償還に支障が生じないよう、その財源とし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60721514</v>
      </c>
      <c r="BO4" s="449"/>
      <c r="BP4" s="449"/>
      <c r="BQ4" s="449"/>
      <c r="BR4" s="449"/>
      <c r="BS4" s="449"/>
      <c r="BT4" s="449"/>
      <c r="BU4" s="450"/>
      <c r="BV4" s="448">
        <v>59368658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5.5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59142623</v>
      </c>
      <c r="BO5" s="420"/>
      <c r="BP5" s="420"/>
      <c r="BQ5" s="420"/>
      <c r="BR5" s="420"/>
      <c r="BS5" s="420"/>
      <c r="BT5" s="420"/>
      <c r="BU5" s="421"/>
      <c r="BV5" s="419">
        <v>57051770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90.8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1578891</v>
      </c>
      <c r="BO6" s="420"/>
      <c r="BP6" s="420"/>
      <c r="BQ6" s="420"/>
      <c r="BR6" s="420"/>
      <c r="BS6" s="420"/>
      <c r="BT6" s="420"/>
      <c r="BU6" s="421"/>
      <c r="BV6" s="419">
        <v>2316888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450052</v>
      </c>
      <c r="BO7" s="420"/>
      <c r="BP7" s="420"/>
      <c r="BQ7" s="420"/>
      <c r="BR7" s="420"/>
      <c r="BS7" s="420"/>
      <c r="BT7" s="420"/>
      <c r="BU7" s="421"/>
      <c r="BV7" s="419">
        <v>464193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34470414</v>
      </c>
      <c r="CU7" s="420"/>
      <c r="CV7" s="420"/>
      <c r="CW7" s="420"/>
      <c r="CX7" s="420"/>
      <c r="CY7" s="420"/>
      <c r="CZ7" s="420"/>
      <c r="DA7" s="421"/>
      <c r="DB7" s="419">
        <v>33974491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1128839</v>
      </c>
      <c r="BO8" s="420"/>
      <c r="BP8" s="420"/>
      <c r="BQ8" s="420"/>
      <c r="BR8" s="420"/>
      <c r="BS8" s="420"/>
      <c r="BT8" s="420"/>
      <c r="BU8" s="421"/>
      <c r="BV8" s="419">
        <v>1852695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113636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-723856</v>
      </c>
      <c r="BO9" s="420"/>
      <c r="BP9" s="420"/>
      <c r="BQ9" s="420"/>
      <c r="BR9" s="420"/>
      <c r="BS9" s="420"/>
      <c r="BT9" s="420"/>
      <c r="BU9" s="421"/>
      <c r="BV9" s="419">
        <v>613883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10</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118193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22100</v>
      </c>
      <c r="BO10" s="420"/>
      <c r="BP10" s="420"/>
      <c r="BQ10" s="420"/>
      <c r="BR10" s="420"/>
      <c r="BS10" s="420"/>
      <c r="BT10" s="420"/>
      <c r="BU10" s="421"/>
      <c r="BV10" s="419">
        <v>18439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652214</v>
      </c>
      <c r="BO11" s="420"/>
      <c r="BP11" s="420"/>
      <c r="BQ11" s="420"/>
      <c r="BR11" s="420"/>
      <c r="BS11" s="420"/>
      <c r="BT11" s="420"/>
      <c r="BU11" s="421"/>
      <c r="BV11" s="419">
        <v>878101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113940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440651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109832</v>
      </c>
      <c r="S13" s="507"/>
      <c r="T13" s="507"/>
      <c r="U13" s="507"/>
      <c r="V13" s="508"/>
      <c r="W13" s="509" t="s">
        <v>131</v>
      </c>
      <c r="X13" s="405"/>
      <c r="Y13" s="405"/>
      <c r="Z13" s="405"/>
      <c r="AA13" s="405"/>
      <c r="AB13" s="406"/>
      <c r="AC13" s="372">
        <v>1698</v>
      </c>
      <c r="AD13" s="373"/>
      <c r="AE13" s="373"/>
      <c r="AF13" s="373"/>
      <c r="AG13" s="374"/>
      <c r="AH13" s="372">
        <v>1883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-49542</v>
      </c>
      <c r="BO13" s="420"/>
      <c r="BP13" s="420"/>
      <c r="BQ13" s="420"/>
      <c r="BR13" s="420"/>
      <c r="BS13" s="420"/>
      <c r="BT13" s="420"/>
      <c r="BU13" s="421"/>
      <c r="BV13" s="419">
        <v>1069772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115009</v>
      </c>
      <c r="S14" s="507"/>
      <c r="T14" s="507"/>
      <c r="U14" s="507"/>
      <c r="V14" s="508"/>
      <c r="W14" s="510"/>
      <c r="X14" s="408"/>
      <c r="Y14" s="408"/>
      <c r="Z14" s="408"/>
      <c r="AA14" s="408"/>
      <c r="AB14" s="409"/>
      <c r="AC14" s="499">
        <v>3.1</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111100</v>
      </c>
      <c r="S15" s="507"/>
      <c r="T15" s="507"/>
      <c r="U15" s="507"/>
      <c r="V15" s="508"/>
      <c r="W15" s="509" t="s">
        <v>137</v>
      </c>
      <c r="X15" s="405"/>
      <c r="Y15" s="405"/>
      <c r="Z15" s="405"/>
      <c r="AA15" s="405"/>
      <c r="AB15" s="406"/>
      <c r="AC15" s="372">
        <v>20761</v>
      </c>
      <c r="AD15" s="373"/>
      <c r="AE15" s="373"/>
      <c r="AF15" s="373"/>
      <c r="AG15" s="374"/>
      <c r="AH15" s="372">
        <v>20668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15903482</v>
      </c>
      <c r="BO15" s="449"/>
      <c r="BP15" s="449"/>
      <c r="BQ15" s="449"/>
      <c r="BR15" s="449"/>
      <c r="BS15" s="449"/>
      <c r="BT15" s="449"/>
      <c r="BU15" s="450"/>
      <c r="BV15" s="448">
        <v>15654999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37.5</v>
      </c>
      <c r="AD16" s="500"/>
      <c r="AE16" s="500"/>
      <c r="AF16" s="500"/>
      <c r="AG16" s="501"/>
      <c r="AH16" s="499">
        <v>37.299999999999997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29958550</v>
      </c>
      <c r="BO16" s="420"/>
      <c r="BP16" s="420"/>
      <c r="BQ16" s="420"/>
      <c r="BR16" s="420"/>
      <c r="BS16" s="420"/>
      <c r="BT16" s="420"/>
      <c r="BU16" s="421"/>
      <c r="BV16" s="419">
        <v>29233429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32921</v>
      </c>
      <c r="AD17" s="373"/>
      <c r="AE17" s="373"/>
      <c r="AF17" s="373"/>
      <c r="AG17" s="374"/>
      <c r="AH17" s="372">
        <v>32800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20160168</v>
      </c>
      <c r="BO17" s="420"/>
      <c r="BP17" s="420"/>
      <c r="BQ17" s="420"/>
      <c r="BR17" s="420"/>
      <c r="BS17" s="420"/>
      <c r="BT17" s="420"/>
      <c r="BU17" s="421"/>
      <c r="BV17" s="419">
        <v>19847635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681.02</v>
      </c>
      <c r="M18" s="472"/>
      <c r="N18" s="472"/>
      <c r="O18" s="472"/>
      <c r="P18" s="472"/>
      <c r="Q18" s="472"/>
      <c r="R18" s="473"/>
      <c r="S18" s="473"/>
      <c r="T18" s="473"/>
      <c r="U18" s="473"/>
      <c r="V18" s="474"/>
      <c r="W18" s="490"/>
      <c r="X18" s="491"/>
      <c r="Y18" s="491"/>
      <c r="Z18" s="491"/>
      <c r="AA18" s="491"/>
      <c r="AB18" s="515"/>
      <c r="AC18" s="389">
        <v>59.4</v>
      </c>
      <c r="AD18" s="390"/>
      <c r="AE18" s="390"/>
      <c r="AF18" s="390"/>
      <c r="AG18" s="475"/>
      <c r="AH18" s="389">
        <v>59.3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32007491</v>
      </c>
      <c r="BO18" s="420"/>
      <c r="BP18" s="420"/>
      <c r="BQ18" s="420"/>
      <c r="BR18" s="420"/>
      <c r="BS18" s="420"/>
      <c r="BT18" s="420"/>
      <c r="BU18" s="421"/>
      <c r="BV18" s="419">
        <v>31344472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43408299</v>
      </c>
      <c r="BO19" s="420"/>
      <c r="BP19" s="420"/>
      <c r="BQ19" s="420"/>
      <c r="BR19" s="420"/>
      <c r="BS19" s="420"/>
      <c r="BT19" s="420"/>
      <c r="BU19" s="421"/>
      <c r="BV19" s="419">
        <v>42882350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42570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40197344</v>
      </c>
      <c r="BO22" s="449"/>
      <c r="BP22" s="449"/>
      <c r="BQ22" s="449"/>
      <c r="BR22" s="449"/>
      <c r="BS22" s="449"/>
      <c r="BT22" s="449"/>
      <c r="BU22" s="450"/>
      <c r="BV22" s="448">
        <v>41912093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7998867</v>
      </c>
      <c r="BO23" s="420"/>
      <c r="BP23" s="420"/>
      <c r="BQ23" s="420"/>
      <c r="BR23" s="420"/>
      <c r="BS23" s="420"/>
      <c r="BT23" s="420"/>
      <c r="BU23" s="421"/>
      <c r="BV23" s="419">
        <v>9145355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856</v>
      </c>
      <c r="AI24" s="373"/>
      <c r="AJ24" s="373"/>
      <c r="AK24" s="373"/>
      <c r="AL24" s="374"/>
      <c r="AM24" s="372">
        <v>2664728</v>
      </c>
      <c r="AN24" s="373"/>
      <c r="AO24" s="373"/>
      <c r="AP24" s="373"/>
      <c r="AQ24" s="373"/>
      <c r="AR24" s="374"/>
      <c r="AS24" s="372">
        <v>3113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25706074</v>
      </c>
      <c r="BO24" s="420"/>
      <c r="BP24" s="420"/>
      <c r="BQ24" s="420"/>
      <c r="BR24" s="420"/>
      <c r="BS24" s="420"/>
      <c r="BT24" s="420"/>
      <c r="BU24" s="421"/>
      <c r="BV24" s="419">
        <v>25728908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7500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9699599</v>
      </c>
      <c r="BO25" s="449"/>
      <c r="BP25" s="449"/>
      <c r="BQ25" s="449"/>
      <c r="BR25" s="449"/>
      <c r="BS25" s="449"/>
      <c r="BT25" s="449"/>
      <c r="BU25" s="450"/>
      <c r="BV25" s="448">
        <v>7054321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7000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57200</v>
      </c>
      <c r="AN26" s="373"/>
      <c r="AO26" s="373"/>
      <c r="AP26" s="373"/>
      <c r="AQ26" s="373"/>
      <c r="AR26" s="374"/>
      <c r="AS26" s="372">
        <v>2860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4600</v>
      </c>
      <c r="R27" s="373"/>
      <c r="S27" s="373"/>
      <c r="T27" s="373"/>
      <c r="U27" s="373"/>
      <c r="V27" s="374"/>
      <c r="W27" s="462"/>
      <c r="X27" s="399"/>
      <c r="Y27" s="400"/>
      <c r="Z27" s="375" t="s">
        <v>171</v>
      </c>
      <c r="AA27" s="376"/>
      <c r="AB27" s="376"/>
      <c r="AC27" s="376"/>
      <c r="AD27" s="376"/>
      <c r="AE27" s="376"/>
      <c r="AF27" s="376"/>
      <c r="AG27" s="377"/>
      <c r="AH27" s="372">
        <v>130</v>
      </c>
      <c r="AI27" s="373"/>
      <c r="AJ27" s="373"/>
      <c r="AK27" s="373"/>
      <c r="AL27" s="374"/>
      <c r="AM27" s="372">
        <v>426906</v>
      </c>
      <c r="AN27" s="373"/>
      <c r="AO27" s="373"/>
      <c r="AP27" s="373"/>
      <c r="AQ27" s="373"/>
      <c r="AR27" s="374"/>
      <c r="AS27" s="372">
        <v>3284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1022446</v>
      </c>
      <c r="BO27" s="454"/>
      <c r="BP27" s="454"/>
      <c r="BQ27" s="454"/>
      <c r="BR27" s="454"/>
      <c r="BS27" s="454"/>
      <c r="BT27" s="454"/>
      <c r="BU27" s="455"/>
      <c r="BV27" s="453">
        <v>1031294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6620525</v>
      </c>
      <c r="BO28" s="449"/>
      <c r="BP28" s="449"/>
      <c r="BQ28" s="449"/>
      <c r="BR28" s="449"/>
      <c r="BS28" s="449"/>
      <c r="BT28" s="449"/>
      <c r="BU28" s="450"/>
      <c r="BV28" s="448">
        <v>6598425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986</v>
      </c>
      <c r="AI29" s="373"/>
      <c r="AJ29" s="373"/>
      <c r="AK29" s="373"/>
      <c r="AL29" s="374"/>
      <c r="AM29" s="372">
        <v>3091634</v>
      </c>
      <c r="AN29" s="373"/>
      <c r="AO29" s="373"/>
      <c r="AP29" s="373"/>
      <c r="AQ29" s="373"/>
      <c r="AR29" s="374"/>
      <c r="AS29" s="372">
        <v>3136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5209186</v>
      </c>
      <c r="BO29" s="420"/>
      <c r="BP29" s="420"/>
      <c r="BQ29" s="420"/>
      <c r="BR29" s="420"/>
      <c r="BS29" s="420"/>
      <c r="BT29" s="420"/>
      <c r="BU29" s="421"/>
      <c r="BV29" s="419">
        <v>5463396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25640647</v>
      </c>
      <c r="BO30" s="454"/>
      <c r="BP30" s="454"/>
      <c r="BQ30" s="454"/>
      <c r="BR30" s="454"/>
      <c r="BS30" s="454"/>
      <c r="BT30" s="454"/>
      <c r="BU30" s="455"/>
      <c r="BV30" s="453">
        <v>24883026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公共下水道事業会計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長浜水道企業団（水道事業会計）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長浜市土地開発公社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休日急患診療所特別会計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湖北広域行政事務センター</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長浜文化スポーツ振興事業団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滋賀県市町村職員研修センター</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長浜曳山文化協会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湖北地域消防組合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長浜地方卸売市場</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滋賀県後期高齢者医療広域連合（一般会計）</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黒壁</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滋賀県後期高齢者医療広域連合（後期高齢者医療特別会計）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長浜まちづくり</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えきまち長浜</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23</v>
      </c>
      <c r="CP41" s="367"/>
      <c r="CQ41" s="368" t="str">
        <f>IF('各会計、関係団体の財政状況及び健全化判断比率'!BS14="","",'各会計、関係団体の財政状況及び健全化判断比率'!BS14)</f>
        <v>まちづくり虎姫</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24</v>
      </c>
      <c r="CP42" s="367"/>
      <c r="CQ42" s="368" t="str">
        <f>IF('各会計、関係団体の財政状況及び健全化判断比率'!BS15="","",'各会計、関係団体の財政状況及び健全化判断比率'!BS15)</f>
        <v>ふるさと夢公社きのもと</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25</v>
      </c>
      <c r="CP43" s="367"/>
      <c r="CQ43" s="368" t="str">
        <f>IF('各会計、関係団体の財政状況及び健全化判断比率'!BS16="","",'各会計、関係団体の財政状況及び健全化判断比率'!BS16)</f>
        <v>西浅井総合サービス</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6euToguaSHY4i1dD0qMS87H5rA/XZi6BQwgTjgoN8dIRw+LYLO6+LfhS4ruyii8ryHQu2dumdcjivPgepKiJkg==" saltValue="Mbc6hKJvzX+mRfybkvRi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17282155</v>
      </c>
      <c r="S5" s="677"/>
      <c r="T5" s="677"/>
      <c r="U5" s="677"/>
      <c r="V5" s="677"/>
      <c r="W5" s="677"/>
      <c r="X5" s="677"/>
      <c r="Y5" s="702"/>
      <c r="Z5" s="715">
        <v>28.5</v>
      </c>
      <c r="AA5" s="715"/>
      <c r="AB5" s="715"/>
      <c r="AC5" s="715"/>
      <c r="AD5" s="716">
        <v>16534661</v>
      </c>
      <c r="AE5" s="716"/>
      <c r="AF5" s="716"/>
      <c r="AG5" s="716"/>
      <c r="AH5" s="716"/>
      <c r="AI5" s="716"/>
      <c r="AJ5" s="716"/>
      <c r="AK5" s="716"/>
      <c r="AL5" s="703">
        <v>47.8</v>
      </c>
      <c r="AM5" s="685"/>
      <c r="AN5" s="685"/>
      <c r="AO5" s="704"/>
      <c r="AP5" s="679" t="s">
        <v>216</v>
      </c>
      <c r="AQ5" s="680"/>
      <c r="AR5" s="680"/>
      <c r="AS5" s="680"/>
      <c r="AT5" s="680"/>
      <c r="AU5" s="680"/>
      <c r="AV5" s="680"/>
      <c r="AW5" s="680"/>
      <c r="AX5" s="680"/>
      <c r="AY5" s="680"/>
      <c r="AZ5" s="680"/>
      <c r="BA5" s="680"/>
      <c r="BB5" s="680"/>
      <c r="BC5" s="680"/>
      <c r="BD5" s="680"/>
      <c r="BE5" s="680"/>
      <c r="BF5" s="681"/>
      <c r="BG5" s="621">
        <v>16495296</v>
      </c>
      <c r="BH5" s="622"/>
      <c r="BI5" s="622"/>
      <c r="BJ5" s="622"/>
      <c r="BK5" s="622"/>
      <c r="BL5" s="622"/>
      <c r="BM5" s="622"/>
      <c r="BN5" s="623"/>
      <c r="BO5" s="659">
        <v>95.4</v>
      </c>
      <c r="BP5" s="659"/>
      <c r="BQ5" s="659"/>
      <c r="BR5" s="659"/>
      <c r="BS5" s="660">
        <v>195238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437342</v>
      </c>
      <c r="S6" s="622"/>
      <c r="T6" s="622"/>
      <c r="U6" s="622"/>
      <c r="V6" s="622"/>
      <c r="W6" s="622"/>
      <c r="X6" s="622"/>
      <c r="Y6" s="623"/>
      <c r="Z6" s="659">
        <v>0.7</v>
      </c>
      <c r="AA6" s="659"/>
      <c r="AB6" s="659"/>
      <c r="AC6" s="659"/>
      <c r="AD6" s="660">
        <v>437342</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16495296</v>
      </c>
      <c r="BH6" s="622"/>
      <c r="BI6" s="622"/>
      <c r="BJ6" s="622"/>
      <c r="BK6" s="622"/>
      <c r="BL6" s="622"/>
      <c r="BM6" s="622"/>
      <c r="BN6" s="623"/>
      <c r="BO6" s="659">
        <v>95.4</v>
      </c>
      <c r="BP6" s="659"/>
      <c r="BQ6" s="659"/>
      <c r="BR6" s="659"/>
      <c r="BS6" s="660">
        <v>195238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241996</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241544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7144</v>
      </c>
      <c r="S7" s="622"/>
      <c r="T7" s="622"/>
      <c r="U7" s="622"/>
      <c r="V7" s="622"/>
      <c r="W7" s="622"/>
      <c r="X7" s="622"/>
      <c r="Y7" s="623"/>
      <c r="Z7" s="659">
        <v>0</v>
      </c>
      <c r="AA7" s="659"/>
      <c r="AB7" s="659"/>
      <c r="AC7" s="659"/>
      <c r="AD7" s="660">
        <v>7144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7017365</v>
      </c>
      <c r="BH7" s="622"/>
      <c r="BI7" s="622"/>
      <c r="BJ7" s="622"/>
      <c r="BK7" s="622"/>
      <c r="BL7" s="622"/>
      <c r="BM7" s="622"/>
      <c r="BN7" s="623"/>
      <c r="BO7" s="659">
        <v>40.6</v>
      </c>
      <c r="BP7" s="659"/>
      <c r="BQ7" s="659"/>
      <c r="BR7" s="659"/>
      <c r="BS7" s="660">
        <v>195238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6862045</v>
      </c>
      <c r="CS7" s="622"/>
      <c r="CT7" s="622"/>
      <c r="CU7" s="622"/>
      <c r="CV7" s="622"/>
      <c r="CW7" s="622"/>
      <c r="CX7" s="622"/>
      <c r="CY7" s="623"/>
      <c r="CZ7" s="659">
        <v>11.6</v>
      </c>
      <c r="DA7" s="659"/>
      <c r="DB7" s="659"/>
      <c r="DC7" s="659"/>
      <c r="DD7" s="627">
        <v>255445</v>
      </c>
      <c r="DE7" s="622"/>
      <c r="DF7" s="622"/>
      <c r="DG7" s="622"/>
      <c r="DH7" s="622"/>
      <c r="DI7" s="622"/>
      <c r="DJ7" s="622"/>
      <c r="DK7" s="622"/>
      <c r="DL7" s="622"/>
      <c r="DM7" s="622"/>
      <c r="DN7" s="622"/>
      <c r="DO7" s="622"/>
      <c r="DP7" s="623"/>
      <c r="DQ7" s="627">
        <v>5767856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102138</v>
      </c>
      <c r="S8" s="622"/>
      <c r="T8" s="622"/>
      <c r="U8" s="622"/>
      <c r="V8" s="622"/>
      <c r="W8" s="622"/>
      <c r="X8" s="622"/>
      <c r="Y8" s="623"/>
      <c r="Z8" s="659">
        <v>0.2</v>
      </c>
      <c r="AA8" s="659"/>
      <c r="AB8" s="659"/>
      <c r="AC8" s="659"/>
      <c r="AD8" s="660">
        <v>102138</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213573</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21830575</v>
      </c>
      <c r="CS8" s="622"/>
      <c r="CT8" s="622"/>
      <c r="CU8" s="622"/>
      <c r="CV8" s="622"/>
      <c r="CW8" s="622"/>
      <c r="CX8" s="622"/>
      <c r="CY8" s="623"/>
      <c r="CZ8" s="659">
        <v>36.9</v>
      </c>
      <c r="DA8" s="659"/>
      <c r="DB8" s="659"/>
      <c r="DC8" s="659"/>
      <c r="DD8" s="627">
        <v>178661</v>
      </c>
      <c r="DE8" s="622"/>
      <c r="DF8" s="622"/>
      <c r="DG8" s="622"/>
      <c r="DH8" s="622"/>
      <c r="DI8" s="622"/>
      <c r="DJ8" s="622"/>
      <c r="DK8" s="622"/>
      <c r="DL8" s="622"/>
      <c r="DM8" s="622"/>
      <c r="DN8" s="622"/>
      <c r="DO8" s="622"/>
      <c r="DP8" s="623"/>
      <c r="DQ8" s="627">
        <v>12236508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112128</v>
      </c>
      <c r="S9" s="622"/>
      <c r="T9" s="622"/>
      <c r="U9" s="622"/>
      <c r="V9" s="622"/>
      <c r="W9" s="622"/>
      <c r="X9" s="622"/>
      <c r="Y9" s="623"/>
      <c r="Z9" s="659">
        <v>0.2</v>
      </c>
      <c r="AA9" s="659"/>
      <c r="AB9" s="659"/>
      <c r="AC9" s="659"/>
      <c r="AD9" s="660">
        <v>112128</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5790516</v>
      </c>
      <c r="BH9" s="622"/>
      <c r="BI9" s="622"/>
      <c r="BJ9" s="622"/>
      <c r="BK9" s="622"/>
      <c r="BL9" s="622"/>
      <c r="BM9" s="622"/>
      <c r="BN9" s="623"/>
      <c r="BO9" s="659">
        <v>33.5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5516761</v>
      </c>
      <c r="CS9" s="622"/>
      <c r="CT9" s="622"/>
      <c r="CU9" s="622"/>
      <c r="CV9" s="622"/>
      <c r="CW9" s="622"/>
      <c r="CX9" s="622"/>
      <c r="CY9" s="623"/>
      <c r="CZ9" s="659">
        <v>9.3000000000000007</v>
      </c>
      <c r="DA9" s="659"/>
      <c r="DB9" s="659"/>
      <c r="DC9" s="659"/>
      <c r="DD9" s="627">
        <v>25426</v>
      </c>
      <c r="DE9" s="622"/>
      <c r="DF9" s="622"/>
      <c r="DG9" s="622"/>
      <c r="DH9" s="622"/>
      <c r="DI9" s="622"/>
      <c r="DJ9" s="622"/>
      <c r="DK9" s="622"/>
      <c r="DL9" s="622"/>
      <c r="DM9" s="622"/>
      <c r="DN9" s="622"/>
      <c r="DO9" s="622"/>
      <c r="DP9" s="623"/>
      <c r="DQ9" s="627">
        <v>4743630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309421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23621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22621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2712150</v>
      </c>
      <c r="S11" s="622"/>
      <c r="T11" s="622"/>
      <c r="U11" s="622"/>
      <c r="V11" s="622"/>
      <c r="W11" s="622"/>
      <c r="X11" s="622"/>
      <c r="Y11" s="623"/>
      <c r="Z11" s="624">
        <v>4.5</v>
      </c>
      <c r="AA11" s="625"/>
      <c r="AB11" s="625"/>
      <c r="AC11" s="626"/>
      <c r="AD11" s="627">
        <v>2712150</v>
      </c>
      <c r="AE11" s="622"/>
      <c r="AF11" s="622"/>
      <c r="AG11" s="622"/>
      <c r="AH11" s="622"/>
      <c r="AI11" s="622"/>
      <c r="AJ11" s="622"/>
      <c r="AK11" s="623"/>
      <c r="AL11" s="624">
        <v>7.8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703855</v>
      </c>
      <c r="BH11" s="622"/>
      <c r="BI11" s="622"/>
      <c r="BJ11" s="622"/>
      <c r="BK11" s="622"/>
      <c r="BL11" s="622"/>
      <c r="BM11" s="622"/>
      <c r="BN11" s="623"/>
      <c r="BO11" s="659">
        <v>4.0999999999999996</v>
      </c>
      <c r="BP11" s="659"/>
      <c r="BQ11" s="659"/>
      <c r="BR11" s="659"/>
      <c r="BS11" s="660">
        <v>195238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2249885</v>
      </c>
      <c r="CS11" s="622"/>
      <c r="CT11" s="622"/>
      <c r="CU11" s="622"/>
      <c r="CV11" s="622"/>
      <c r="CW11" s="622"/>
      <c r="CX11" s="622"/>
      <c r="CY11" s="623"/>
      <c r="CZ11" s="659">
        <v>3.8</v>
      </c>
      <c r="DA11" s="659"/>
      <c r="DB11" s="659"/>
      <c r="DC11" s="659"/>
      <c r="DD11" s="627">
        <v>232457</v>
      </c>
      <c r="DE11" s="622"/>
      <c r="DF11" s="622"/>
      <c r="DG11" s="622"/>
      <c r="DH11" s="622"/>
      <c r="DI11" s="622"/>
      <c r="DJ11" s="622"/>
      <c r="DK11" s="622"/>
      <c r="DL11" s="622"/>
      <c r="DM11" s="622"/>
      <c r="DN11" s="622"/>
      <c r="DO11" s="622"/>
      <c r="DP11" s="623"/>
      <c r="DQ11" s="627">
        <v>1624024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8192244</v>
      </c>
      <c r="BH12" s="622"/>
      <c r="BI12" s="622"/>
      <c r="BJ12" s="622"/>
      <c r="BK12" s="622"/>
      <c r="BL12" s="622"/>
      <c r="BM12" s="622"/>
      <c r="BN12" s="623"/>
      <c r="BO12" s="659">
        <v>47.4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1359461</v>
      </c>
      <c r="CS12" s="622"/>
      <c r="CT12" s="622"/>
      <c r="CU12" s="622"/>
      <c r="CV12" s="622"/>
      <c r="CW12" s="622"/>
      <c r="CX12" s="622"/>
      <c r="CY12" s="623"/>
      <c r="CZ12" s="659">
        <v>2.2999999999999998</v>
      </c>
      <c r="DA12" s="659"/>
      <c r="DB12" s="659"/>
      <c r="DC12" s="659"/>
      <c r="DD12" s="627">
        <v>56499</v>
      </c>
      <c r="DE12" s="622"/>
      <c r="DF12" s="622"/>
      <c r="DG12" s="622"/>
      <c r="DH12" s="622"/>
      <c r="DI12" s="622"/>
      <c r="DJ12" s="622"/>
      <c r="DK12" s="622"/>
      <c r="DL12" s="622"/>
      <c r="DM12" s="622"/>
      <c r="DN12" s="622"/>
      <c r="DO12" s="622"/>
      <c r="DP12" s="623"/>
      <c r="DQ12" s="627">
        <v>1210649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8179908</v>
      </c>
      <c r="BH13" s="622"/>
      <c r="BI13" s="622"/>
      <c r="BJ13" s="622"/>
      <c r="BK13" s="622"/>
      <c r="BL13" s="622"/>
      <c r="BM13" s="622"/>
      <c r="BN13" s="623"/>
      <c r="BO13" s="659">
        <v>47.3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6036669</v>
      </c>
      <c r="CS13" s="622"/>
      <c r="CT13" s="622"/>
      <c r="CU13" s="622"/>
      <c r="CV13" s="622"/>
      <c r="CW13" s="622"/>
      <c r="CX13" s="622"/>
      <c r="CY13" s="623"/>
      <c r="CZ13" s="659">
        <v>10.199999999999999</v>
      </c>
      <c r="DA13" s="659"/>
      <c r="DB13" s="659"/>
      <c r="DC13" s="659"/>
      <c r="DD13" s="627">
        <v>2263883</v>
      </c>
      <c r="DE13" s="622"/>
      <c r="DF13" s="622"/>
      <c r="DG13" s="622"/>
      <c r="DH13" s="622"/>
      <c r="DI13" s="622"/>
      <c r="DJ13" s="622"/>
      <c r="DK13" s="622"/>
      <c r="DL13" s="622"/>
      <c r="DM13" s="622"/>
      <c r="DN13" s="622"/>
      <c r="DO13" s="622"/>
      <c r="DP13" s="623"/>
      <c r="DQ13" s="627">
        <v>3866342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6147</v>
      </c>
      <c r="S14" s="622"/>
      <c r="T14" s="622"/>
      <c r="U14" s="622"/>
      <c r="V14" s="622"/>
      <c r="W14" s="622"/>
      <c r="X14" s="622"/>
      <c r="Y14" s="623"/>
      <c r="Z14" s="659">
        <v>0</v>
      </c>
      <c r="AA14" s="659"/>
      <c r="AB14" s="659"/>
      <c r="AC14" s="659"/>
      <c r="AD14" s="660">
        <v>6147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477363</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2929369</v>
      </c>
      <c r="CS14" s="622"/>
      <c r="CT14" s="622"/>
      <c r="CU14" s="622"/>
      <c r="CV14" s="622"/>
      <c r="CW14" s="622"/>
      <c r="CX14" s="622"/>
      <c r="CY14" s="623"/>
      <c r="CZ14" s="659">
        <v>5</v>
      </c>
      <c r="DA14" s="659"/>
      <c r="DB14" s="659"/>
      <c r="DC14" s="659"/>
      <c r="DD14" s="627">
        <v>112607</v>
      </c>
      <c r="DE14" s="622"/>
      <c r="DF14" s="622"/>
      <c r="DG14" s="622"/>
      <c r="DH14" s="622"/>
      <c r="DI14" s="622"/>
      <c r="DJ14" s="622"/>
      <c r="DK14" s="622"/>
      <c r="DL14" s="622"/>
      <c r="DM14" s="622"/>
      <c r="DN14" s="622"/>
      <c r="DO14" s="622"/>
      <c r="DP14" s="623"/>
      <c r="DQ14" s="627">
        <v>1975808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808324</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7784331</v>
      </c>
      <c r="CS15" s="622"/>
      <c r="CT15" s="622"/>
      <c r="CU15" s="622"/>
      <c r="CV15" s="622"/>
      <c r="CW15" s="622"/>
      <c r="CX15" s="622"/>
      <c r="CY15" s="623"/>
      <c r="CZ15" s="659">
        <v>13.2</v>
      </c>
      <c r="DA15" s="659"/>
      <c r="DB15" s="659"/>
      <c r="DC15" s="659"/>
      <c r="DD15" s="627">
        <v>999861</v>
      </c>
      <c r="DE15" s="622"/>
      <c r="DF15" s="622"/>
      <c r="DG15" s="622"/>
      <c r="DH15" s="622"/>
      <c r="DI15" s="622"/>
      <c r="DJ15" s="622"/>
      <c r="DK15" s="622"/>
      <c r="DL15" s="622"/>
      <c r="DM15" s="622"/>
      <c r="DN15" s="622"/>
      <c r="DO15" s="622"/>
      <c r="DP15" s="623"/>
      <c r="DQ15" s="627">
        <v>6045414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73408</v>
      </c>
      <c r="S16" s="622"/>
      <c r="T16" s="622"/>
      <c r="U16" s="622"/>
      <c r="V16" s="622"/>
      <c r="W16" s="622"/>
      <c r="X16" s="622"/>
      <c r="Y16" s="623"/>
      <c r="Z16" s="659">
        <v>0.1</v>
      </c>
      <c r="AA16" s="659"/>
      <c r="AB16" s="659"/>
      <c r="AC16" s="659"/>
      <c r="AD16" s="660">
        <v>73408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228813</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19469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336481</v>
      </c>
      <c r="S17" s="622"/>
      <c r="T17" s="622"/>
      <c r="U17" s="622"/>
      <c r="V17" s="622"/>
      <c r="W17" s="622"/>
      <c r="X17" s="622"/>
      <c r="Y17" s="623"/>
      <c r="Z17" s="659">
        <v>0.6</v>
      </c>
      <c r="AA17" s="659"/>
      <c r="AB17" s="659"/>
      <c r="AC17" s="659"/>
      <c r="AD17" s="660">
        <v>336481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4059634</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4056080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142608</v>
      </c>
      <c r="S18" s="622"/>
      <c r="T18" s="622"/>
      <c r="U18" s="622"/>
      <c r="V18" s="622"/>
      <c r="W18" s="622"/>
      <c r="X18" s="622"/>
      <c r="Y18" s="623"/>
      <c r="Z18" s="659">
        <v>0.2</v>
      </c>
      <c r="AA18" s="659"/>
      <c r="AB18" s="659"/>
      <c r="AC18" s="659"/>
      <c r="AD18" s="660">
        <v>142608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19463</v>
      </c>
      <c r="CS18" s="622"/>
      <c r="CT18" s="622"/>
      <c r="CU18" s="622"/>
      <c r="CV18" s="622"/>
      <c r="CW18" s="622"/>
      <c r="CX18" s="622"/>
      <c r="CY18" s="623"/>
      <c r="CZ18" s="659">
        <v>0</v>
      </c>
      <c r="DA18" s="659"/>
      <c r="DB18" s="659"/>
      <c r="DC18" s="659"/>
      <c r="DD18" s="627">
        <v>19463</v>
      </c>
      <c r="DE18" s="622"/>
      <c r="DF18" s="622"/>
      <c r="DG18" s="622"/>
      <c r="DH18" s="622"/>
      <c r="DI18" s="622"/>
      <c r="DJ18" s="622"/>
      <c r="DK18" s="622"/>
      <c r="DL18" s="622"/>
      <c r="DM18" s="622"/>
      <c r="DN18" s="622"/>
      <c r="DO18" s="622"/>
      <c r="DP18" s="623"/>
      <c r="DQ18" s="627">
        <v>19463</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117723</v>
      </c>
      <c r="S19" s="622"/>
      <c r="T19" s="622"/>
      <c r="U19" s="622"/>
      <c r="V19" s="622"/>
      <c r="W19" s="622"/>
      <c r="X19" s="622"/>
      <c r="Y19" s="623"/>
      <c r="Z19" s="659">
        <v>0.2</v>
      </c>
      <c r="AA19" s="659"/>
      <c r="AB19" s="659"/>
      <c r="AC19" s="659"/>
      <c r="AD19" s="660">
        <v>117723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786859</v>
      </c>
      <c r="BH19" s="622"/>
      <c r="BI19" s="622"/>
      <c r="BJ19" s="622"/>
      <c r="BK19" s="622"/>
      <c r="BL19" s="622"/>
      <c r="BM19" s="622"/>
      <c r="BN19" s="623"/>
      <c r="BO19" s="659">
        <v>4.5999999999999996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24885</v>
      </c>
      <c r="S20" s="622"/>
      <c r="T20" s="622"/>
      <c r="U20" s="622"/>
      <c r="V20" s="622"/>
      <c r="W20" s="622"/>
      <c r="X20" s="622"/>
      <c r="Y20" s="623"/>
      <c r="Z20" s="659">
        <v>0</v>
      </c>
      <c r="AA20" s="659"/>
      <c r="AB20" s="659"/>
      <c r="AC20" s="659"/>
      <c r="AD20" s="660">
        <v>24885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786859</v>
      </c>
      <c r="BH20" s="622"/>
      <c r="BI20" s="622"/>
      <c r="BJ20" s="622"/>
      <c r="BK20" s="622"/>
      <c r="BL20" s="622"/>
      <c r="BM20" s="622"/>
      <c r="BN20" s="623"/>
      <c r="BO20" s="659">
        <v>4.5999999999999996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59142623</v>
      </c>
      <c r="CS20" s="622"/>
      <c r="CT20" s="622"/>
      <c r="CU20" s="622"/>
      <c r="CV20" s="622"/>
      <c r="CW20" s="622"/>
      <c r="CX20" s="622"/>
      <c r="CY20" s="623"/>
      <c r="CZ20" s="659">
        <v>100</v>
      </c>
      <c r="DA20" s="659"/>
      <c r="DB20" s="659"/>
      <c r="DC20" s="659"/>
      <c r="DD20" s="627">
        <v>4144302</v>
      </c>
      <c r="DE20" s="622"/>
      <c r="DF20" s="622"/>
      <c r="DG20" s="622"/>
      <c r="DH20" s="622"/>
      <c r="DI20" s="622"/>
      <c r="DJ20" s="622"/>
      <c r="DK20" s="622"/>
      <c r="DL20" s="622"/>
      <c r="DM20" s="622"/>
      <c r="DN20" s="622"/>
      <c r="DO20" s="622"/>
      <c r="DP20" s="623"/>
      <c r="DQ20" s="627">
        <v>41829408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16835950</v>
      </c>
      <c r="S21" s="622"/>
      <c r="T21" s="622"/>
      <c r="U21" s="622"/>
      <c r="V21" s="622"/>
      <c r="W21" s="622"/>
      <c r="X21" s="622"/>
      <c r="Y21" s="623"/>
      <c r="Z21" s="659">
        <v>27.7</v>
      </c>
      <c r="AA21" s="659"/>
      <c r="AB21" s="659"/>
      <c r="AC21" s="659"/>
      <c r="AD21" s="660">
        <v>14051510</v>
      </c>
      <c r="AE21" s="660"/>
      <c r="AF21" s="660"/>
      <c r="AG21" s="660"/>
      <c r="AH21" s="660"/>
      <c r="AI21" s="660"/>
      <c r="AJ21" s="660"/>
      <c r="AK21" s="660"/>
      <c r="AL21" s="624">
        <v>40.6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39365</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14051510</v>
      </c>
      <c r="S22" s="622"/>
      <c r="T22" s="622"/>
      <c r="U22" s="622"/>
      <c r="V22" s="622"/>
      <c r="W22" s="622"/>
      <c r="X22" s="622"/>
      <c r="Y22" s="623"/>
      <c r="Z22" s="659">
        <v>23.1</v>
      </c>
      <c r="AA22" s="659"/>
      <c r="AB22" s="659"/>
      <c r="AC22" s="659"/>
      <c r="AD22" s="660">
        <v>14051510</v>
      </c>
      <c r="AE22" s="660"/>
      <c r="AF22" s="660"/>
      <c r="AG22" s="660"/>
      <c r="AH22" s="660"/>
      <c r="AI22" s="660"/>
      <c r="AJ22" s="660"/>
      <c r="AK22" s="660"/>
      <c r="AL22" s="624">
        <v>40.6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2784440</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747494</v>
      </c>
      <c r="BH23" s="622"/>
      <c r="BI23" s="622"/>
      <c r="BJ23" s="622"/>
      <c r="BK23" s="622"/>
      <c r="BL23" s="622"/>
      <c r="BM23" s="622"/>
      <c r="BN23" s="623"/>
      <c r="BO23" s="659">
        <v>4.3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26545227</v>
      </c>
      <c r="CS24" s="677"/>
      <c r="CT24" s="677"/>
      <c r="CU24" s="677"/>
      <c r="CV24" s="677"/>
      <c r="CW24" s="677"/>
      <c r="CX24" s="677"/>
      <c r="CY24" s="702"/>
      <c r="CZ24" s="703">
        <v>44.9</v>
      </c>
      <c r="DA24" s="685"/>
      <c r="DB24" s="685"/>
      <c r="DC24" s="705"/>
      <c r="DD24" s="701">
        <v>17940307</v>
      </c>
      <c r="DE24" s="677"/>
      <c r="DF24" s="677"/>
      <c r="DG24" s="677"/>
      <c r="DH24" s="677"/>
      <c r="DI24" s="677"/>
      <c r="DJ24" s="677"/>
      <c r="DK24" s="702"/>
      <c r="DL24" s="701">
        <v>16039082</v>
      </c>
      <c r="DM24" s="677"/>
      <c r="DN24" s="677"/>
      <c r="DO24" s="677"/>
      <c r="DP24" s="677"/>
      <c r="DQ24" s="677"/>
      <c r="DR24" s="677"/>
      <c r="DS24" s="677"/>
      <c r="DT24" s="677"/>
      <c r="DU24" s="677"/>
      <c r="DV24" s="702"/>
      <c r="DW24" s="703">
        <v>46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38047651</v>
      </c>
      <c r="S25" s="622"/>
      <c r="T25" s="622"/>
      <c r="U25" s="622"/>
      <c r="V25" s="622"/>
      <c r="W25" s="622"/>
      <c r="X25" s="622"/>
      <c r="Y25" s="623"/>
      <c r="Z25" s="659">
        <v>62.7</v>
      </c>
      <c r="AA25" s="659"/>
      <c r="AB25" s="659"/>
      <c r="AC25" s="659"/>
      <c r="AD25" s="660">
        <v>34515717</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10478644</v>
      </c>
      <c r="CS25" s="634"/>
      <c r="CT25" s="634"/>
      <c r="CU25" s="634"/>
      <c r="CV25" s="634"/>
      <c r="CW25" s="634"/>
      <c r="CX25" s="634"/>
      <c r="CY25" s="635"/>
      <c r="CZ25" s="624">
        <v>17.7</v>
      </c>
      <c r="DA25" s="636"/>
      <c r="DB25" s="636"/>
      <c r="DC25" s="637"/>
      <c r="DD25" s="627">
        <v>9454415</v>
      </c>
      <c r="DE25" s="634"/>
      <c r="DF25" s="634"/>
      <c r="DG25" s="634"/>
      <c r="DH25" s="634"/>
      <c r="DI25" s="634"/>
      <c r="DJ25" s="634"/>
      <c r="DK25" s="635"/>
      <c r="DL25" s="627">
        <v>9232708</v>
      </c>
      <c r="DM25" s="634"/>
      <c r="DN25" s="634"/>
      <c r="DO25" s="634"/>
      <c r="DP25" s="634"/>
      <c r="DQ25" s="634"/>
      <c r="DR25" s="634"/>
      <c r="DS25" s="634"/>
      <c r="DT25" s="634"/>
      <c r="DU25" s="634"/>
      <c r="DV25" s="635"/>
      <c r="DW25" s="624">
        <v>26.5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10641</v>
      </c>
      <c r="S26" s="622"/>
      <c r="T26" s="622"/>
      <c r="U26" s="622"/>
      <c r="V26" s="622"/>
      <c r="W26" s="622"/>
      <c r="X26" s="622"/>
      <c r="Y26" s="623"/>
      <c r="Z26" s="659">
        <v>0</v>
      </c>
      <c r="AA26" s="659"/>
      <c r="AB26" s="659"/>
      <c r="AC26" s="659"/>
      <c r="AD26" s="660">
        <v>10641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7016562</v>
      </c>
      <c r="CS26" s="622"/>
      <c r="CT26" s="622"/>
      <c r="CU26" s="622"/>
      <c r="CV26" s="622"/>
      <c r="CW26" s="622"/>
      <c r="CX26" s="622"/>
      <c r="CY26" s="623"/>
      <c r="CZ26" s="624">
        <v>11.9</v>
      </c>
      <c r="DA26" s="636"/>
      <c r="DB26" s="636"/>
      <c r="DC26" s="637"/>
      <c r="DD26" s="627">
        <v>6383587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244829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17282155</v>
      </c>
      <c r="BH27" s="622"/>
      <c r="BI27" s="622"/>
      <c r="BJ27" s="622"/>
      <c r="BK27" s="622"/>
      <c r="BL27" s="622"/>
      <c r="BM27" s="622"/>
      <c r="BN27" s="623"/>
      <c r="BO27" s="659">
        <v>100</v>
      </c>
      <c r="BP27" s="659"/>
      <c r="BQ27" s="659"/>
      <c r="BR27" s="659"/>
      <c r="BS27" s="660">
        <v>195238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12006949</v>
      </c>
      <c r="CS27" s="634"/>
      <c r="CT27" s="634"/>
      <c r="CU27" s="634"/>
      <c r="CV27" s="634"/>
      <c r="CW27" s="634"/>
      <c r="CX27" s="634"/>
      <c r="CY27" s="635"/>
      <c r="CZ27" s="624">
        <v>20.3</v>
      </c>
      <c r="DA27" s="636"/>
      <c r="DB27" s="636"/>
      <c r="DC27" s="637"/>
      <c r="DD27" s="627">
        <v>4429812</v>
      </c>
      <c r="DE27" s="634"/>
      <c r="DF27" s="634"/>
      <c r="DG27" s="634"/>
      <c r="DH27" s="634"/>
      <c r="DI27" s="634"/>
      <c r="DJ27" s="634"/>
      <c r="DK27" s="635"/>
      <c r="DL27" s="627">
        <v>3402508</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295173</v>
      </c>
      <c r="S28" s="622"/>
      <c r="T28" s="622"/>
      <c r="U28" s="622"/>
      <c r="V28" s="622"/>
      <c r="W28" s="622"/>
      <c r="X28" s="622"/>
      <c r="Y28" s="623"/>
      <c r="Z28" s="659">
        <v>0.5</v>
      </c>
      <c r="AA28" s="659"/>
      <c r="AB28" s="659"/>
      <c r="AC28" s="659"/>
      <c r="AD28" s="660">
        <v>35192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4059634</v>
      </c>
      <c r="CS28" s="622"/>
      <c r="CT28" s="622"/>
      <c r="CU28" s="622"/>
      <c r="CV28" s="622"/>
      <c r="CW28" s="622"/>
      <c r="CX28" s="622"/>
      <c r="CY28" s="623"/>
      <c r="CZ28" s="624">
        <v>6.9</v>
      </c>
      <c r="DA28" s="636"/>
      <c r="DB28" s="636"/>
      <c r="DC28" s="637"/>
      <c r="DD28" s="627">
        <v>4056080</v>
      </c>
      <c r="DE28" s="622"/>
      <c r="DF28" s="622"/>
      <c r="DG28" s="622"/>
      <c r="DH28" s="622"/>
      <c r="DI28" s="622"/>
      <c r="DJ28" s="622"/>
      <c r="DK28" s="623"/>
      <c r="DL28" s="627">
        <v>3403866</v>
      </c>
      <c r="DM28" s="622"/>
      <c r="DN28" s="622"/>
      <c r="DO28" s="622"/>
      <c r="DP28" s="622"/>
      <c r="DQ28" s="622"/>
      <c r="DR28" s="622"/>
      <c r="DS28" s="622"/>
      <c r="DT28" s="622"/>
      <c r="DU28" s="622"/>
      <c r="DV28" s="623"/>
      <c r="DW28" s="624">
        <v>9.8000000000000007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66672</v>
      </c>
      <c r="S29" s="622"/>
      <c r="T29" s="622"/>
      <c r="U29" s="622"/>
      <c r="V29" s="622"/>
      <c r="W29" s="622"/>
      <c r="X29" s="622"/>
      <c r="Y29" s="623"/>
      <c r="Z29" s="659">
        <v>0.1</v>
      </c>
      <c r="AA29" s="659"/>
      <c r="AB29" s="659"/>
      <c r="AC29" s="659"/>
      <c r="AD29" s="660">
        <v>2245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4059634</v>
      </c>
      <c r="CS29" s="634"/>
      <c r="CT29" s="634"/>
      <c r="CU29" s="634"/>
      <c r="CV29" s="634"/>
      <c r="CW29" s="634"/>
      <c r="CX29" s="634"/>
      <c r="CY29" s="635"/>
      <c r="CZ29" s="624">
        <v>6.9</v>
      </c>
      <c r="DA29" s="636"/>
      <c r="DB29" s="636"/>
      <c r="DC29" s="637"/>
      <c r="DD29" s="627">
        <v>4056080</v>
      </c>
      <c r="DE29" s="634"/>
      <c r="DF29" s="634"/>
      <c r="DG29" s="634"/>
      <c r="DH29" s="634"/>
      <c r="DI29" s="634"/>
      <c r="DJ29" s="634"/>
      <c r="DK29" s="635"/>
      <c r="DL29" s="627">
        <v>3403866</v>
      </c>
      <c r="DM29" s="634"/>
      <c r="DN29" s="634"/>
      <c r="DO29" s="634"/>
      <c r="DP29" s="634"/>
      <c r="DQ29" s="634"/>
      <c r="DR29" s="634"/>
      <c r="DS29" s="634"/>
      <c r="DT29" s="634"/>
      <c r="DU29" s="634"/>
      <c r="DV29" s="635"/>
      <c r="DW29" s="624">
        <v>9.8000000000000007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9180876</v>
      </c>
      <c r="S30" s="622"/>
      <c r="T30" s="622"/>
      <c r="U30" s="622"/>
      <c r="V30" s="622"/>
      <c r="W30" s="622"/>
      <c r="X30" s="622"/>
      <c r="Y30" s="623"/>
      <c r="Z30" s="659">
        <v>15.1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3837785</v>
      </c>
      <c r="CS30" s="622"/>
      <c r="CT30" s="622"/>
      <c r="CU30" s="622"/>
      <c r="CV30" s="622"/>
      <c r="CW30" s="622"/>
      <c r="CX30" s="622"/>
      <c r="CY30" s="623"/>
      <c r="CZ30" s="624">
        <v>6.5</v>
      </c>
      <c r="DA30" s="636"/>
      <c r="DB30" s="636"/>
      <c r="DC30" s="637"/>
      <c r="DD30" s="627">
        <v>3834629</v>
      </c>
      <c r="DE30" s="622"/>
      <c r="DF30" s="622"/>
      <c r="DG30" s="622"/>
      <c r="DH30" s="622"/>
      <c r="DI30" s="622"/>
      <c r="DJ30" s="622"/>
      <c r="DK30" s="623"/>
      <c r="DL30" s="627">
        <v>3182415</v>
      </c>
      <c r="DM30" s="622"/>
      <c r="DN30" s="622"/>
      <c r="DO30" s="622"/>
      <c r="DP30" s="622"/>
      <c r="DQ30" s="622"/>
      <c r="DR30" s="622"/>
      <c r="DS30" s="622"/>
      <c r="DT30" s="622"/>
      <c r="DU30" s="622"/>
      <c r="DV30" s="623"/>
      <c r="DW30" s="624">
        <v>9.1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221849</v>
      </c>
      <c r="CS31" s="634"/>
      <c r="CT31" s="634"/>
      <c r="CU31" s="634"/>
      <c r="CV31" s="634"/>
      <c r="CW31" s="634"/>
      <c r="CX31" s="634"/>
      <c r="CY31" s="635"/>
      <c r="CZ31" s="624">
        <v>0.4</v>
      </c>
      <c r="DA31" s="636"/>
      <c r="DB31" s="636"/>
      <c r="DC31" s="637"/>
      <c r="DD31" s="627">
        <v>221451</v>
      </c>
      <c r="DE31" s="634"/>
      <c r="DF31" s="634"/>
      <c r="DG31" s="634"/>
      <c r="DH31" s="634"/>
      <c r="DI31" s="634"/>
      <c r="DJ31" s="634"/>
      <c r="DK31" s="635"/>
      <c r="DL31" s="627">
        <v>221451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4106247</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97.8</v>
      </c>
      <c r="BN32" s="634"/>
      <c r="BO32" s="634"/>
      <c r="BP32" s="634"/>
      <c r="BQ32" s="657"/>
      <c r="BR32" s="687">
        <v>99.2</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365646</v>
      </c>
      <c r="S33" s="622"/>
      <c r="T33" s="622"/>
      <c r="U33" s="622"/>
      <c r="V33" s="622"/>
      <c r="W33" s="622"/>
      <c r="X33" s="622"/>
      <c r="Y33" s="623"/>
      <c r="Z33" s="659">
        <v>0.6</v>
      </c>
      <c r="AA33" s="659"/>
      <c r="AB33" s="659"/>
      <c r="AC33" s="659"/>
      <c r="AD33" s="660">
        <v>46339</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99.4</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28224281</v>
      </c>
      <c r="CS33" s="634"/>
      <c r="CT33" s="634"/>
      <c r="CU33" s="634"/>
      <c r="CV33" s="634"/>
      <c r="CW33" s="634"/>
      <c r="CX33" s="634"/>
      <c r="CY33" s="635"/>
      <c r="CZ33" s="624">
        <v>47.7</v>
      </c>
      <c r="DA33" s="636"/>
      <c r="DB33" s="636"/>
      <c r="DC33" s="637"/>
      <c r="DD33" s="627">
        <v>22755569</v>
      </c>
      <c r="DE33" s="634"/>
      <c r="DF33" s="634"/>
      <c r="DG33" s="634"/>
      <c r="DH33" s="634"/>
      <c r="DI33" s="634"/>
      <c r="DJ33" s="634"/>
      <c r="DK33" s="635"/>
      <c r="DL33" s="627">
        <v>15968409</v>
      </c>
      <c r="DM33" s="634"/>
      <c r="DN33" s="634"/>
      <c r="DO33" s="634"/>
      <c r="DP33" s="634"/>
      <c r="DQ33" s="634"/>
      <c r="DR33" s="634"/>
      <c r="DS33" s="634"/>
      <c r="DT33" s="634"/>
      <c r="DU33" s="634"/>
      <c r="DV33" s="635"/>
      <c r="DW33" s="624">
        <v>45.8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414524</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7977852</v>
      </c>
      <c r="CS34" s="622"/>
      <c r="CT34" s="622"/>
      <c r="CU34" s="622"/>
      <c r="CV34" s="622"/>
      <c r="CW34" s="622"/>
      <c r="CX34" s="622"/>
      <c r="CY34" s="623"/>
      <c r="CZ34" s="624">
        <v>13.5</v>
      </c>
      <c r="DA34" s="636"/>
      <c r="DB34" s="636"/>
      <c r="DC34" s="637"/>
      <c r="DD34" s="627">
        <v>5736594</v>
      </c>
      <c r="DE34" s="622"/>
      <c r="DF34" s="622"/>
      <c r="DG34" s="622"/>
      <c r="DH34" s="622"/>
      <c r="DI34" s="622"/>
      <c r="DJ34" s="622"/>
      <c r="DK34" s="623"/>
      <c r="DL34" s="627">
        <v>4936148</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2347169</v>
      </c>
      <c r="S35" s="622"/>
      <c r="T35" s="622"/>
      <c r="U35" s="622"/>
      <c r="V35" s="622"/>
      <c r="W35" s="622"/>
      <c r="X35" s="622"/>
      <c r="Y35" s="623"/>
      <c r="Z35" s="659">
        <v>3.9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540749</v>
      </c>
      <c r="CS35" s="634"/>
      <c r="CT35" s="634"/>
      <c r="CU35" s="634"/>
      <c r="CV35" s="634"/>
      <c r="CW35" s="634"/>
      <c r="CX35" s="634"/>
      <c r="CY35" s="635"/>
      <c r="CZ35" s="624">
        <v>0.9</v>
      </c>
      <c r="DA35" s="636"/>
      <c r="DB35" s="636"/>
      <c r="DC35" s="637"/>
      <c r="DD35" s="627">
        <v>448128</v>
      </c>
      <c r="DE35" s="634"/>
      <c r="DF35" s="634"/>
      <c r="DG35" s="634"/>
      <c r="DH35" s="634"/>
      <c r="DI35" s="634"/>
      <c r="DJ35" s="634"/>
      <c r="DK35" s="635"/>
      <c r="DL35" s="627">
        <v>448128</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2316888</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9271333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30756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10745062</v>
      </c>
      <c r="CS36" s="622"/>
      <c r="CT36" s="622"/>
      <c r="CU36" s="622"/>
      <c r="CV36" s="622"/>
      <c r="CW36" s="622"/>
      <c r="CX36" s="622"/>
      <c r="CY36" s="623"/>
      <c r="CZ36" s="624">
        <v>18.2</v>
      </c>
      <c r="DA36" s="636"/>
      <c r="DB36" s="636"/>
      <c r="DC36" s="637"/>
      <c r="DD36" s="627">
        <v>8674155</v>
      </c>
      <c r="DE36" s="622"/>
      <c r="DF36" s="622"/>
      <c r="DG36" s="622"/>
      <c r="DH36" s="622"/>
      <c r="DI36" s="622"/>
      <c r="DJ36" s="622"/>
      <c r="DK36" s="623"/>
      <c r="DL36" s="627">
        <v>6072504</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1202162</v>
      </c>
      <c r="S37" s="622"/>
      <c r="T37" s="622"/>
      <c r="U37" s="622"/>
      <c r="V37" s="622"/>
      <c r="W37" s="622"/>
      <c r="X37" s="622"/>
      <c r="Y37" s="623"/>
      <c r="Z37" s="659">
        <v>2</v>
      </c>
      <c r="AA37" s="659"/>
      <c r="AB37" s="659"/>
      <c r="AC37" s="659"/>
      <c r="AD37" s="660">
        <v>29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2960016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-57217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4467856</v>
      </c>
      <c r="CS37" s="634"/>
      <c r="CT37" s="634"/>
      <c r="CU37" s="634"/>
      <c r="CV37" s="634"/>
      <c r="CW37" s="634"/>
      <c r="CX37" s="634"/>
      <c r="CY37" s="635"/>
      <c r="CZ37" s="624">
        <v>7.6</v>
      </c>
      <c r="DA37" s="636"/>
      <c r="DB37" s="636"/>
      <c r="DC37" s="637"/>
      <c r="DD37" s="627">
        <v>3384519</v>
      </c>
      <c r="DE37" s="634"/>
      <c r="DF37" s="634"/>
      <c r="DG37" s="634"/>
      <c r="DH37" s="634"/>
      <c r="DI37" s="634"/>
      <c r="DJ37" s="634"/>
      <c r="DK37" s="635"/>
      <c r="DL37" s="627">
        <v>3053082</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2123036</v>
      </c>
      <c r="S38" s="622"/>
      <c r="T38" s="622"/>
      <c r="U38" s="622"/>
      <c r="V38" s="622"/>
      <c r="W38" s="622"/>
      <c r="X38" s="622"/>
      <c r="Y38" s="623"/>
      <c r="Z38" s="659">
        <v>3.5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1750720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13565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5228241</v>
      </c>
      <c r="CS38" s="622"/>
      <c r="CT38" s="622"/>
      <c r="CU38" s="622"/>
      <c r="CV38" s="622"/>
      <c r="CW38" s="622"/>
      <c r="CX38" s="622"/>
      <c r="CY38" s="623"/>
      <c r="CZ38" s="624">
        <v>8.8000000000000007</v>
      </c>
      <c r="DA38" s="636"/>
      <c r="DB38" s="636"/>
      <c r="DC38" s="637"/>
      <c r="DD38" s="627">
        <v>4436949</v>
      </c>
      <c r="DE38" s="622"/>
      <c r="DF38" s="622"/>
      <c r="DG38" s="622"/>
      <c r="DH38" s="622"/>
      <c r="DI38" s="622"/>
      <c r="DJ38" s="622"/>
      <c r="DK38" s="623"/>
      <c r="DL38" s="627">
        <v>3782154</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182536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20835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2799313</v>
      </c>
      <c r="CS39" s="634"/>
      <c r="CT39" s="634"/>
      <c r="CU39" s="634"/>
      <c r="CV39" s="634"/>
      <c r="CW39" s="634"/>
      <c r="CX39" s="634"/>
      <c r="CY39" s="635"/>
      <c r="CZ39" s="624">
        <v>4.7</v>
      </c>
      <c r="DA39" s="636"/>
      <c r="DB39" s="636"/>
      <c r="DC39" s="637"/>
      <c r="DD39" s="627">
        <v>2661674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258736</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933064</v>
      </c>
      <c r="CS40" s="622"/>
      <c r="CT40" s="622"/>
      <c r="CU40" s="622"/>
      <c r="CV40" s="622"/>
      <c r="CW40" s="622"/>
      <c r="CX40" s="622"/>
      <c r="CY40" s="623"/>
      <c r="CZ40" s="624">
        <v>1.6</v>
      </c>
      <c r="DA40" s="636"/>
      <c r="DB40" s="636"/>
      <c r="DC40" s="637"/>
      <c r="DD40" s="627">
        <v>798069</v>
      </c>
      <c r="DE40" s="622"/>
      <c r="DF40" s="622"/>
      <c r="DG40" s="622"/>
      <c r="DH40" s="622"/>
      <c r="DI40" s="622"/>
      <c r="DJ40" s="622"/>
      <c r="DK40" s="623"/>
      <c r="DL40" s="627">
        <v>729475</v>
      </c>
      <c r="DM40" s="622"/>
      <c r="DN40" s="622"/>
      <c r="DO40" s="622"/>
      <c r="DP40" s="622"/>
      <c r="DQ40" s="622"/>
      <c r="DR40" s="622"/>
      <c r="DS40" s="622"/>
      <c r="DT40" s="622"/>
      <c r="DU40" s="622"/>
      <c r="DV40" s="623"/>
      <c r="DW40" s="624">
        <v>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60721514</v>
      </c>
      <c r="S41" s="646"/>
      <c r="T41" s="646"/>
      <c r="U41" s="646"/>
      <c r="V41" s="646"/>
      <c r="W41" s="646"/>
      <c r="X41" s="646"/>
      <c r="Y41" s="649"/>
      <c r="Z41" s="650">
        <v>100</v>
      </c>
      <c r="AA41" s="650"/>
      <c r="AB41" s="650"/>
      <c r="AC41" s="650"/>
      <c r="AD41" s="651">
        <v>34610163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944618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3433443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4373115</v>
      </c>
      <c r="CS42" s="634"/>
      <c r="CT42" s="634"/>
      <c r="CU42" s="634"/>
      <c r="CV42" s="634"/>
      <c r="CW42" s="634"/>
      <c r="CX42" s="634"/>
      <c r="CY42" s="635"/>
      <c r="CZ42" s="624">
        <v>7.4</v>
      </c>
      <c r="DA42" s="636"/>
      <c r="DB42" s="636"/>
      <c r="DC42" s="637"/>
      <c r="DD42" s="627">
        <v>1133532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46170</v>
      </c>
      <c r="CS43" s="634"/>
      <c r="CT43" s="634"/>
      <c r="CU43" s="634"/>
      <c r="CV43" s="634"/>
      <c r="CW43" s="634"/>
      <c r="CX43" s="634"/>
      <c r="CY43" s="635"/>
      <c r="CZ43" s="624">
        <v>0.1</v>
      </c>
      <c r="DA43" s="636"/>
      <c r="DB43" s="636"/>
      <c r="DC43" s="637"/>
      <c r="DD43" s="627">
        <v>46170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4144302</v>
      </c>
      <c r="CS44" s="622"/>
      <c r="CT44" s="622"/>
      <c r="CU44" s="622"/>
      <c r="CV44" s="622"/>
      <c r="CW44" s="622"/>
      <c r="CX44" s="622"/>
      <c r="CY44" s="623"/>
      <c r="CZ44" s="624">
        <v>7</v>
      </c>
      <c r="DA44" s="625"/>
      <c r="DB44" s="625"/>
      <c r="DC44" s="626"/>
      <c r="DD44" s="627">
        <v>1114063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1839456</v>
      </c>
      <c r="CS45" s="634"/>
      <c r="CT45" s="634"/>
      <c r="CU45" s="634"/>
      <c r="CV45" s="634"/>
      <c r="CW45" s="634"/>
      <c r="CX45" s="634"/>
      <c r="CY45" s="635"/>
      <c r="CZ45" s="624">
        <v>3.1</v>
      </c>
      <c r="DA45" s="636"/>
      <c r="DB45" s="636"/>
      <c r="DC45" s="637"/>
      <c r="DD45" s="627">
        <v>174096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2187785</v>
      </c>
      <c r="CS46" s="622"/>
      <c r="CT46" s="622"/>
      <c r="CU46" s="622"/>
      <c r="CV46" s="622"/>
      <c r="CW46" s="622"/>
      <c r="CX46" s="622"/>
      <c r="CY46" s="623"/>
      <c r="CZ46" s="624">
        <v>3.7</v>
      </c>
      <c r="DA46" s="625"/>
      <c r="DB46" s="625"/>
      <c r="DC46" s="626"/>
      <c r="DD46" s="627">
        <v>863106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228813</v>
      </c>
      <c r="CS47" s="634"/>
      <c r="CT47" s="634"/>
      <c r="CU47" s="634"/>
      <c r="CV47" s="634"/>
      <c r="CW47" s="634"/>
      <c r="CX47" s="634"/>
      <c r="CY47" s="635"/>
      <c r="CZ47" s="624">
        <v>0.4</v>
      </c>
      <c r="DA47" s="636"/>
      <c r="DB47" s="636"/>
      <c r="DC47" s="637"/>
      <c r="DD47" s="627">
        <v>19469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59142623</v>
      </c>
      <c r="CS49" s="606"/>
      <c r="CT49" s="606"/>
      <c r="CU49" s="606"/>
      <c r="CV49" s="606"/>
      <c r="CW49" s="606"/>
      <c r="CX49" s="606"/>
      <c r="CY49" s="607"/>
      <c r="CZ49" s="608">
        <v>100</v>
      </c>
      <c r="DA49" s="609"/>
      <c r="DB49" s="609"/>
      <c r="DC49" s="610"/>
      <c r="DD49" s="611">
        <v>41829408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6SB7RyB3Nr18KTxgB7vTfqcQq2EivnpG1ELnxUr5MDRhGMQ6LNge1TmWbOWixWDYVoFRzXqm9gx0QObPhsfg==" saltValue="3m2X7RfW+AikaD2k9ZiA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353</v>
      </c>
      <c r="DK2" s="1090"/>
      <c r="DL2" s="1090"/>
      <c r="DM2" s="1090"/>
      <c r="DN2" s="1090"/>
      <c r="DO2" s="1091"/>
      <c r="DP2" s="228"/>
      <c r="DQ2" s="1089" t="s">
        <v>354</v>
      </c>
      <c r="DR2" s="1090"/>
      <c r="DS2" s="1090"/>
      <c r="DT2" s="1090"/>
      <c r="DU2" s="1090"/>
      <c r="DV2" s="1090"/>
      <c r="DW2" s="1090"/>
      <c r="DX2" s="1090"/>
      <c r="DY2" s="1090"/>
      <c r="DZ2" s="109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2" t="s">
        <v>371</v>
      </c>
      <c r="DH5" s="1083"/>
      <c r="DI5" s="1083"/>
      <c r="DJ5" s="1083"/>
      <c r="DK5" s="1084"/>
      <c r="DL5" s="1082" t="s">
        <v>372</v>
      </c>
      <c r="DM5" s="1083"/>
      <c r="DN5" s="1083"/>
      <c r="DO5" s="1083"/>
      <c r="DP5" s="1084"/>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5"/>
      <c r="DH6" s="1086"/>
      <c r="DI6" s="1086"/>
      <c r="DJ6" s="1086"/>
      <c r="DK6" s="1087"/>
      <c r="DL6" s="1085"/>
      <c r="DM6" s="1086"/>
      <c r="DN6" s="1086"/>
      <c r="DO6" s="1086"/>
      <c r="DP6" s="1087"/>
      <c r="DQ6" s="1004"/>
      <c r="DR6" s="1005"/>
      <c r="DS6" s="1005"/>
      <c r="DT6" s="1005"/>
      <c r="DU6" s="1006"/>
      <c r="DV6" s="1004"/>
      <c r="DW6" s="1005"/>
      <c r="DX6" s="1005"/>
      <c r="DY6" s="1005"/>
      <c r="DZ6" s="1016"/>
      <c r="EA6" s="234"/>
    </row>
    <row r="7" spans="1:131" s="235" customFormat="1" ht="26.25" customHeight="1" thickTop="1" x14ac:dyDescent="0.15">
      <c r="A7" s="236">
        <v>1</v>
      </c>
      <c r="B7" s="1045" t="s">
        <v>374</v>
      </c>
      <c r="C7" s="1046"/>
      <c r="D7" s="1046"/>
      <c r="E7" s="1046"/>
      <c r="F7" s="1046"/>
      <c r="G7" s="1046"/>
      <c r="H7" s="1046"/>
      <c r="I7" s="1046"/>
      <c r="J7" s="1046"/>
      <c r="K7" s="1046"/>
      <c r="L7" s="1046"/>
      <c r="M7" s="1046"/>
      <c r="N7" s="1046"/>
      <c r="O7" s="1046"/>
      <c r="P7" s="1047"/>
      <c r="Q7" s="1100">
        <v>60697</v>
      </c>
      <c r="R7" s="1101"/>
      <c r="S7" s="1101"/>
      <c r="T7" s="1101"/>
      <c r="U7" s="1101"/>
      <c r="V7" s="1101">
        <v>59119</v>
      </c>
      <c r="W7" s="1101"/>
      <c r="X7" s="1101"/>
      <c r="Y7" s="1101"/>
      <c r="Z7" s="1101"/>
      <c r="AA7" s="1101">
        <v>1579</v>
      </c>
      <c r="AB7" s="1101"/>
      <c r="AC7" s="1101"/>
      <c r="AD7" s="1101"/>
      <c r="AE7" s="1102"/>
      <c r="AF7" s="1103">
        <v>1129</v>
      </c>
      <c r="AG7" s="1104"/>
      <c r="AH7" s="1104"/>
      <c r="AI7" s="1104"/>
      <c r="AJ7" s="1105"/>
      <c r="AK7" s="1106">
        <v>2347</v>
      </c>
      <c r="AL7" s="1107"/>
      <c r="AM7" s="1107"/>
      <c r="AN7" s="1107"/>
      <c r="AO7" s="1107"/>
      <c r="AP7" s="1107">
        <v>40197</v>
      </c>
      <c r="AQ7" s="1107"/>
      <c r="AR7" s="1107"/>
      <c r="AS7" s="1107"/>
      <c r="AT7" s="1107"/>
      <c r="AU7" s="1108"/>
      <c r="AV7" s="1108"/>
      <c r="AW7" s="1108"/>
      <c r="AX7" s="1108"/>
      <c r="AY7" s="1109"/>
      <c r="AZ7" s="232"/>
      <c r="BA7" s="232"/>
      <c r="BB7" s="232"/>
      <c r="BC7" s="232"/>
      <c r="BD7" s="232"/>
      <c r="BE7" s="233"/>
      <c r="BF7" s="233"/>
      <c r="BG7" s="233"/>
      <c r="BH7" s="233"/>
      <c r="BI7" s="233"/>
      <c r="BJ7" s="233"/>
      <c r="BK7" s="233"/>
      <c r="BL7" s="233"/>
      <c r="BM7" s="233"/>
      <c r="BN7" s="233"/>
      <c r="BO7" s="233"/>
      <c r="BP7" s="233"/>
      <c r="BQ7" s="236">
        <v>1</v>
      </c>
      <c r="BR7" s="237"/>
      <c r="BS7" s="1097" t="s">
        <v>560</v>
      </c>
      <c r="BT7" s="1098"/>
      <c r="BU7" s="1098"/>
      <c r="BV7" s="1098"/>
      <c r="BW7" s="1098"/>
      <c r="BX7" s="1098"/>
      <c r="BY7" s="1098"/>
      <c r="BZ7" s="1098"/>
      <c r="CA7" s="1098"/>
      <c r="CB7" s="1098"/>
      <c r="CC7" s="1098"/>
      <c r="CD7" s="1098"/>
      <c r="CE7" s="1098"/>
      <c r="CF7" s="1098"/>
      <c r="CG7" s="1110"/>
      <c r="CH7" s="1094">
        <v>-15</v>
      </c>
      <c r="CI7" s="1095"/>
      <c r="CJ7" s="1095"/>
      <c r="CK7" s="1095"/>
      <c r="CL7" s="1096"/>
      <c r="CM7" s="1094">
        <v>1032</v>
      </c>
      <c r="CN7" s="1095"/>
      <c r="CO7" s="1095"/>
      <c r="CP7" s="1095"/>
      <c r="CQ7" s="1096"/>
      <c r="CR7" s="1094">
        <v>10</v>
      </c>
      <c r="CS7" s="1095"/>
      <c r="CT7" s="1095"/>
      <c r="CU7" s="1095"/>
      <c r="CV7" s="1096"/>
      <c r="CW7" s="1094" t="s">
        <v>552</v>
      </c>
      <c r="CX7" s="1095"/>
      <c r="CY7" s="1095"/>
      <c r="CZ7" s="1095"/>
      <c r="DA7" s="1096"/>
      <c r="DB7" s="1094" t="s">
        <v>552</v>
      </c>
      <c r="DC7" s="1095"/>
      <c r="DD7" s="1095"/>
      <c r="DE7" s="1095"/>
      <c r="DF7" s="1096"/>
      <c r="DG7" s="1094" t="s">
        <v>552</v>
      </c>
      <c r="DH7" s="1095"/>
      <c r="DI7" s="1095"/>
      <c r="DJ7" s="1095"/>
      <c r="DK7" s="1096"/>
      <c r="DL7" s="1094" t="s">
        <v>552</v>
      </c>
      <c r="DM7" s="1095"/>
      <c r="DN7" s="1095"/>
      <c r="DO7" s="1095"/>
      <c r="DP7" s="1096"/>
      <c r="DQ7" s="1094" t="s">
        <v>552</v>
      </c>
      <c r="DR7" s="1095"/>
      <c r="DS7" s="1095"/>
      <c r="DT7" s="1095"/>
      <c r="DU7" s="1096"/>
      <c r="DV7" s="1097"/>
      <c r="DW7" s="1098"/>
      <c r="DX7" s="1098"/>
      <c r="DY7" s="1098"/>
      <c r="DZ7" s="1099"/>
      <c r="EA7" s="234"/>
    </row>
    <row r="8" spans="1:131" s="235" customFormat="1" ht="26.25" customHeight="1" x14ac:dyDescent="0.15">
      <c r="A8" s="238">
        <v>2</v>
      </c>
      <c r="B8" s="1028" t="s">
        <v>375</v>
      </c>
      <c r="C8" s="1029"/>
      <c r="D8" s="1029"/>
      <c r="E8" s="1029"/>
      <c r="F8" s="1029"/>
      <c r="G8" s="1029"/>
      <c r="H8" s="1029"/>
      <c r="I8" s="1029"/>
      <c r="J8" s="1029"/>
      <c r="K8" s="1029"/>
      <c r="L8" s="1029"/>
      <c r="M8" s="1029"/>
      <c r="N8" s="1029"/>
      <c r="O8" s="1029"/>
      <c r="P8" s="1030"/>
      <c r="Q8" s="1036">
        <v>38</v>
      </c>
      <c r="R8" s="1037"/>
      <c r="S8" s="1037"/>
      <c r="T8" s="1037"/>
      <c r="U8" s="1037"/>
      <c r="V8" s="1037">
        <v>37</v>
      </c>
      <c r="W8" s="1037"/>
      <c r="X8" s="1037"/>
      <c r="Y8" s="1037"/>
      <c r="Z8" s="1037"/>
      <c r="AA8" s="1037">
        <v>1</v>
      </c>
      <c r="AB8" s="1037"/>
      <c r="AC8" s="1037"/>
      <c r="AD8" s="1037"/>
      <c r="AE8" s="1038"/>
      <c r="AF8" s="1033">
        <v>1</v>
      </c>
      <c r="AG8" s="1034"/>
      <c r="AH8" s="1034"/>
      <c r="AI8" s="1034"/>
      <c r="AJ8" s="1035"/>
      <c r="AK8" s="1078">
        <v>12</v>
      </c>
      <c r="AL8" s="1079"/>
      <c r="AM8" s="1079"/>
      <c r="AN8" s="1079"/>
      <c r="AO8" s="1079"/>
      <c r="AP8" s="1079" t="s">
        <v>552</v>
      </c>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10</v>
      </c>
      <c r="CI8" s="990"/>
      <c r="CJ8" s="990"/>
      <c r="CK8" s="990"/>
      <c r="CL8" s="991"/>
      <c r="CM8" s="989">
        <v>311</v>
      </c>
      <c r="CN8" s="990"/>
      <c r="CO8" s="990"/>
      <c r="CP8" s="990"/>
      <c r="CQ8" s="991"/>
      <c r="CR8" s="989">
        <v>5</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x14ac:dyDescent="0.15">
      <c r="A9" s="238">
        <v>3</v>
      </c>
      <c r="B9" s="1028"/>
      <c r="C9" s="1029"/>
      <c r="D9" s="1029"/>
      <c r="E9" s="1029"/>
      <c r="F9" s="1029"/>
      <c r="G9" s="1029"/>
      <c r="H9" s="1029"/>
      <c r="I9" s="1029"/>
      <c r="J9" s="1029"/>
      <c r="K9" s="1029"/>
      <c r="L9" s="1029"/>
      <c r="M9" s="1029"/>
      <c r="N9" s="1029"/>
      <c r="O9" s="1029"/>
      <c r="P9" s="1030"/>
      <c r="Q9" s="1036"/>
      <c r="R9" s="1037"/>
      <c r="S9" s="1037"/>
      <c r="T9" s="1037"/>
      <c r="U9" s="1037"/>
      <c r="V9" s="1037"/>
      <c r="W9" s="1037"/>
      <c r="X9" s="1037"/>
      <c r="Y9" s="1037"/>
      <c r="Z9" s="1037"/>
      <c r="AA9" s="1037"/>
      <c r="AB9" s="1037"/>
      <c r="AC9" s="1037"/>
      <c r="AD9" s="1037"/>
      <c r="AE9" s="1038"/>
      <c r="AF9" s="1033"/>
      <c r="AG9" s="1034"/>
      <c r="AH9" s="1034"/>
      <c r="AI9" s="1034"/>
      <c r="AJ9" s="1035"/>
      <c r="AK9" s="1078"/>
      <c r="AL9" s="1079"/>
      <c r="AM9" s="1079"/>
      <c r="AN9" s="1079"/>
      <c r="AO9" s="1079"/>
      <c r="AP9" s="1079"/>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1</v>
      </c>
      <c r="CI9" s="990"/>
      <c r="CJ9" s="990"/>
      <c r="CK9" s="990"/>
      <c r="CL9" s="991"/>
      <c r="CM9" s="989">
        <v>51</v>
      </c>
      <c r="CN9" s="990"/>
      <c r="CO9" s="990"/>
      <c r="CP9" s="990"/>
      <c r="CQ9" s="991"/>
      <c r="CR9" s="989">
        <v>50</v>
      </c>
      <c r="CS9" s="990"/>
      <c r="CT9" s="990"/>
      <c r="CU9" s="990"/>
      <c r="CV9" s="991"/>
      <c r="CW9" s="989">
        <v>43</v>
      </c>
      <c r="CX9" s="990"/>
      <c r="CY9" s="990"/>
      <c r="CZ9" s="990"/>
      <c r="DA9" s="991"/>
      <c r="DB9" s="989" t="s">
        <v>552</v>
      </c>
      <c r="DC9" s="990"/>
      <c r="DD9" s="990"/>
      <c r="DE9" s="990"/>
      <c r="DF9" s="991"/>
      <c r="DG9" s="989" t="s">
        <v>552</v>
      </c>
      <c r="DH9" s="990"/>
      <c r="DI9" s="990"/>
      <c r="DJ9" s="990"/>
      <c r="DK9" s="991"/>
      <c r="DL9" s="989" t="s">
        <v>552</v>
      </c>
      <c r="DM9" s="990"/>
      <c r="DN9" s="990"/>
      <c r="DO9" s="990"/>
      <c r="DP9" s="991"/>
      <c r="DQ9" s="989" t="s">
        <v>552</v>
      </c>
      <c r="DR9" s="990"/>
      <c r="DS9" s="990"/>
      <c r="DT9" s="990"/>
      <c r="DU9" s="991"/>
      <c r="DV9" s="992"/>
      <c r="DW9" s="993"/>
      <c r="DX9" s="993"/>
      <c r="DY9" s="993"/>
      <c r="DZ9" s="994"/>
      <c r="EA9" s="234"/>
    </row>
    <row r="10" spans="1:131" s="235" customFormat="1" ht="26.25" customHeight="1" x14ac:dyDescent="0.15">
      <c r="A10" s="238">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3</v>
      </c>
      <c r="CI10" s="990"/>
      <c r="CJ10" s="990"/>
      <c r="CK10" s="990"/>
      <c r="CL10" s="991"/>
      <c r="CM10" s="989">
        <v>427</v>
      </c>
      <c r="CN10" s="990"/>
      <c r="CO10" s="990"/>
      <c r="CP10" s="990"/>
      <c r="CQ10" s="991"/>
      <c r="CR10" s="989">
        <v>204</v>
      </c>
      <c r="CS10" s="990"/>
      <c r="CT10" s="990"/>
      <c r="CU10" s="990"/>
      <c r="CV10" s="991"/>
      <c r="CW10" s="989">
        <v>7</v>
      </c>
      <c r="CX10" s="990"/>
      <c r="CY10" s="990"/>
      <c r="CZ10" s="990"/>
      <c r="DA10" s="991"/>
      <c r="DB10" s="989" t="s">
        <v>552</v>
      </c>
      <c r="DC10" s="990"/>
      <c r="DD10" s="990"/>
      <c r="DE10" s="990"/>
      <c r="DF10" s="991"/>
      <c r="DG10" s="989" t="s">
        <v>552</v>
      </c>
      <c r="DH10" s="990"/>
      <c r="DI10" s="990"/>
      <c r="DJ10" s="990"/>
      <c r="DK10" s="991"/>
      <c r="DL10" s="989" t="s">
        <v>552</v>
      </c>
      <c r="DM10" s="990"/>
      <c r="DN10" s="990"/>
      <c r="DO10" s="990"/>
      <c r="DP10" s="991"/>
      <c r="DQ10" s="989" t="s">
        <v>552</v>
      </c>
      <c r="DR10" s="990"/>
      <c r="DS10" s="990"/>
      <c r="DT10" s="990"/>
      <c r="DU10" s="991"/>
      <c r="DV10" s="992"/>
      <c r="DW10" s="993"/>
      <c r="DX10" s="993"/>
      <c r="DY10" s="993"/>
      <c r="DZ10" s="994"/>
      <c r="EA10" s="234"/>
    </row>
    <row r="11" spans="1:131" s="235" customFormat="1" ht="26.25" customHeight="1" x14ac:dyDescent="0.15">
      <c r="A11" s="238">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17</v>
      </c>
      <c r="CI11" s="990"/>
      <c r="CJ11" s="990"/>
      <c r="CK11" s="990"/>
      <c r="CL11" s="991"/>
      <c r="CM11" s="989">
        <v>44</v>
      </c>
      <c r="CN11" s="990"/>
      <c r="CO11" s="990"/>
      <c r="CP11" s="990"/>
      <c r="CQ11" s="991"/>
      <c r="CR11" s="989">
        <v>190</v>
      </c>
      <c r="CS11" s="990"/>
      <c r="CT11" s="990"/>
      <c r="CU11" s="990"/>
      <c r="CV11" s="991"/>
      <c r="CW11" s="989" t="s">
        <v>552</v>
      </c>
      <c r="CX11" s="990"/>
      <c r="CY11" s="990"/>
      <c r="CZ11" s="990"/>
      <c r="DA11" s="991"/>
      <c r="DB11" s="989" t="s">
        <v>552</v>
      </c>
      <c r="DC11" s="990"/>
      <c r="DD11" s="990"/>
      <c r="DE11" s="990"/>
      <c r="DF11" s="991"/>
      <c r="DG11" s="989" t="s">
        <v>552</v>
      </c>
      <c r="DH11" s="990"/>
      <c r="DI11" s="990"/>
      <c r="DJ11" s="990"/>
      <c r="DK11" s="991"/>
      <c r="DL11" s="989" t="s">
        <v>552</v>
      </c>
      <c r="DM11" s="990"/>
      <c r="DN11" s="990"/>
      <c r="DO11" s="990"/>
      <c r="DP11" s="991"/>
      <c r="DQ11" s="989" t="s">
        <v>552</v>
      </c>
      <c r="DR11" s="990"/>
      <c r="DS11" s="990"/>
      <c r="DT11" s="990"/>
      <c r="DU11" s="991"/>
      <c r="DV11" s="992"/>
      <c r="DW11" s="993"/>
      <c r="DX11" s="993"/>
      <c r="DY11" s="993"/>
      <c r="DZ11" s="994"/>
      <c r="EA11" s="234"/>
    </row>
    <row r="12" spans="1:131" s="235" customFormat="1" ht="26.25" customHeight="1" x14ac:dyDescent="0.15">
      <c r="A12" s="238">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-4</v>
      </c>
      <c r="CI12" s="990"/>
      <c r="CJ12" s="990"/>
      <c r="CK12" s="990"/>
      <c r="CL12" s="991"/>
      <c r="CM12" s="989">
        <v>40</v>
      </c>
      <c r="CN12" s="990"/>
      <c r="CO12" s="990"/>
      <c r="CP12" s="990"/>
      <c r="CQ12" s="991"/>
      <c r="CR12" s="989">
        <v>16</v>
      </c>
      <c r="CS12" s="990"/>
      <c r="CT12" s="990"/>
      <c r="CU12" s="990"/>
      <c r="CV12" s="991"/>
      <c r="CW12" s="989" t="s">
        <v>552</v>
      </c>
      <c r="CX12" s="990"/>
      <c r="CY12" s="990"/>
      <c r="CZ12" s="990"/>
      <c r="DA12" s="991"/>
      <c r="DB12" s="989" t="s">
        <v>552</v>
      </c>
      <c r="DC12" s="990"/>
      <c r="DD12" s="990"/>
      <c r="DE12" s="990"/>
      <c r="DF12" s="991"/>
      <c r="DG12" s="989" t="s">
        <v>552</v>
      </c>
      <c r="DH12" s="990"/>
      <c r="DI12" s="990"/>
      <c r="DJ12" s="990"/>
      <c r="DK12" s="991"/>
      <c r="DL12" s="989" t="s">
        <v>552</v>
      </c>
      <c r="DM12" s="990"/>
      <c r="DN12" s="990"/>
      <c r="DO12" s="990"/>
      <c r="DP12" s="991"/>
      <c r="DQ12" s="989" t="s">
        <v>552</v>
      </c>
      <c r="DR12" s="990"/>
      <c r="DS12" s="990"/>
      <c r="DT12" s="990"/>
      <c r="DU12" s="991"/>
      <c r="DV12" s="992"/>
      <c r="DW12" s="993"/>
      <c r="DX12" s="993"/>
      <c r="DY12" s="993"/>
      <c r="DZ12" s="994"/>
      <c r="EA12" s="234"/>
    </row>
    <row r="13" spans="1:131" s="235" customFormat="1" ht="26.25" customHeight="1" x14ac:dyDescent="0.15">
      <c r="A13" s="238">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2" t="s">
        <v>566</v>
      </c>
      <c r="BT13" s="993"/>
      <c r="BU13" s="993"/>
      <c r="BV13" s="993"/>
      <c r="BW13" s="993"/>
      <c r="BX13" s="993"/>
      <c r="BY13" s="993"/>
      <c r="BZ13" s="993"/>
      <c r="CA13" s="993"/>
      <c r="CB13" s="993"/>
      <c r="CC13" s="993"/>
      <c r="CD13" s="993"/>
      <c r="CE13" s="993"/>
      <c r="CF13" s="993"/>
      <c r="CG13" s="1014"/>
      <c r="CH13" s="989">
        <v>11</v>
      </c>
      <c r="CI13" s="990"/>
      <c r="CJ13" s="990"/>
      <c r="CK13" s="990"/>
      <c r="CL13" s="991"/>
      <c r="CM13" s="989">
        <v>99</v>
      </c>
      <c r="CN13" s="990"/>
      <c r="CO13" s="990"/>
      <c r="CP13" s="990"/>
      <c r="CQ13" s="991"/>
      <c r="CR13" s="989">
        <v>34</v>
      </c>
      <c r="CS13" s="990"/>
      <c r="CT13" s="990"/>
      <c r="CU13" s="990"/>
      <c r="CV13" s="991"/>
      <c r="CW13" s="989" t="s">
        <v>552</v>
      </c>
      <c r="CX13" s="990"/>
      <c r="CY13" s="990"/>
      <c r="CZ13" s="990"/>
      <c r="DA13" s="991"/>
      <c r="DB13" s="989">
        <v>200</v>
      </c>
      <c r="DC13" s="990"/>
      <c r="DD13" s="990"/>
      <c r="DE13" s="990"/>
      <c r="DF13" s="991"/>
      <c r="DG13" s="989" t="s">
        <v>552</v>
      </c>
      <c r="DH13" s="990"/>
      <c r="DI13" s="990"/>
      <c r="DJ13" s="990"/>
      <c r="DK13" s="991"/>
      <c r="DL13" s="989" t="s">
        <v>552</v>
      </c>
      <c r="DM13" s="990"/>
      <c r="DN13" s="990"/>
      <c r="DO13" s="990"/>
      <c r="DP13" s="991"/>
      <c r="DQ13" s="989" t="s">
        <v>552</v>
      </c>
      <c r="DR13" s="990"/>
      <c r="DS13" s="990"/>
      <c r="DT13" s="990"/>
      <c r="DU13" s="991"/>
      <c r="DV13" s="992"/>
      <c r="DW13" s="993"/>
      <c r="DX13" s="993"/>
      <c r="DY13" s="993"/>
      <c r="DZ13" s="994"/>
      <c r="EA13" s="234"/>
    </row>
    <row r="14" spans="1:131" s="235" customFormat="1" ht="26.25" customHeight="1" x14ac:dyDescent="0.15">
      <c r="A14" s="238">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2" t="s">
        <v>567</v>
      </c>
      <c r="BT14" s="993"/>
      <c r="BU14" s="993"/>
      <c r="BV14" s="993"/>
      <c r="BW14" s="993"/>
      <c r="BX14" s="993"/>
      <c r="BY14" s="993"/>
      <c r="BZ14" s="993"/>
      <c r="CA14" s="993"/>
      <c r="CB14" s="993"/>
      <c r="CC14" s="993"/>
      <c r="CD14" s="993"/>
      <c r="CE14" s="993"/>
      <c r="CF14" s="993"/>
      <c r="CG14" s="1014"/>
      <c r="CH14" s="989">
        <v>1</v>
      </c>
      <c r="CI14" s="990"/>
      <c r="CJ14" s="990"/>
      <c r="CK14" s="990"/>
      <c r="CL14" s="991"/>
      <c r="CM14" s="989">
        <v>17</v>
      </c>
      <c r="CN14" s="990"/>
      <c r="CO14" s="990"/>
      <c r="CP14" s="990"/>
      <c r="CQ14" s="991"/>
      <c r="CR14" s="989">
        <v>3</v>
      </c>
      <c r="CS14" s="990"/>
      <c r="CT14" s="990"/>
      <c r="CU14" s="990"/>
      <c r="CV14" s="991"/>
      <c r="CW14" s="989" t="s">
        <v>552</v>
      </c>
      <c r="CX14" s="990"/>
      <c r="CY14" s="990"/>
      <c r="CZ14" s="990"/>
      <c r="DA14" s="991"/>
      <c r="DB14" s="989" t="s">
        <v>552</v>
      </c>
      <c r="DC14" s="990"/>
      <c r="DD14" s="990"/>
      <c r="DE14" s="990"/>
      <c r="DF14" s="991"/>
      <c r="DG14" s="989" t="s">
        <v>552</v>
      </c>
      <c r="DH14" s="990"/>
      <c r="DI14" s="990"/>
      <c r="DJ14" s="990"/>
      <c r="DK14" s="991"/>
      <c r="DL14" s="989" t="s">
        <v>552</v>
      </c>
      <c r="DM14" s="990"/>
      <c r="DN14" s="990"/>
      <c r="DO14" s="990"/>
      <c r="DP14" s="991"/>
      <c r="DQ14" s="989" t="s">
        <v>552</v>
      </c>
      <c r="DR14" s="990"/>
      <c r="DS14" s="990"/>
      <c r="DT14" s="990"/>
      <c r="DU14" s="991"/>
      <c r="DV14" s="992"/>
      <c r="DW14" s="993"/>
      <c r="DX14" s="993"/>
      <c r="DY14" s="993"/>
      <c r="DZ14" s="994"/>
      <c r="EA14" s="234"/>
    </row>
    <row r="15" spans="1:131" s="235" customFormat="1" ht="26.25" customHeight="1" x14ac:dyDescent="0.15">
      <c r="A15" s="238">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2" t="s">
        <v>568</v>
      </c>
      <c r="BT15" s="993"/>
      <c r="BU15" s="993"/>
      <c r="BV15" s="993"/>
      <c r="BW15" s="993"/>
      <c r="BX15" s="993"/>
      <c r="BY15" s="993"/>
      <c r="BZ15" s="993"/>
      <c r="CA15" s="993"/>
      <c r="CB15" s="993"/>
      <c r="CC15" s="993"/>
      <c r="CD15" s="993"/>
      <c r="CE15" s="993"/>
      <c r="CF15" s="993"/>
      <c r="CG15" s="1014"/>
      <c r="CH15" s="989">
        <v>-3</v>
      </c>
      <c r="CI15" s="990"/>
      <c r="CJ15" s="990"/>
      <c r="CK15" s="990"/>
      <c r="CL15" s="991"/>
      <c r="CM15" s="989">
        <v>14</v>
      </c>
      <c r="CN15" s="990"/>
      <c r="CO15" s="990"/>
      <c r="CP15" s="990"/>
      <c r="CQ15" s="991"/>
      <c r="CR15" s="989">
        <v>9</v>
      </c>
      <c r="CS15" s="990"/>
      <c r="CT15" s="990"/>
      <c r="CU15" s="990"/>
      <c r="CV15" s="991"/>
      <c r="CW15" s="989" t="s">
        <v>552</v>
      </c>
      <c r="CX15" s="990"/>
      <c r="CY15" s="990"/>
      <c r="CZ15" s="990"/>
      <c r="DA15" s="991"/>
      <c r="DB15" s="989" t="s">
        <v>552</v>
      </c>
      <c r="DC15" s="990"/>
      <c r="DD15" s="990"/>
      <c r="DE15" s="990"/>
      <c r="DF15" s="991"/>
      <c r="DG15" s="989" t="s">
        <v>552</v>
      </c>
      <c r="DH15" s="990"/>
      <c r="DI15" s="990"/>
      <c r="DJ15" s="990"/>
      <c r="DK15" s="991"/>
      <c r="DL15" s="989" t="s">
        <v>552</v>
      </c>
      <c r="DM15" s="990"/>
      <c r="DN15" s="990"/>
      <c r="DO15" s="990"/>
      <c r="DP15" s="991"/>
      <c r="DQ15" s="989" t="s">
        <v>552</v>
      </c>
      <c r="DR15" s="990"/>
      <c r="DS15" s="990"/>
      <c r="DT15" s="990"/>
      <c r="DU15" s="991"/>
      <c r="DV15" s="992"/>
      <c r="DW15" s="993"/>
      <c r="DX15" s="993"/>
      <c r="DY15" s="993"/>
      <c r="DZ15" s="994"/>
      <c r="EA15" s="234"/>
    </row>
    <row r="16" spans="1:131" s="235" customFormat="1" ht="26.25" customHeight="1" x14ac:dyDescent="0.15">
      <c r="A16" s="238">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2" t="s">
        <v>569</v>
      </c>
      <c r="BT16" s="993"/>
      <c r="BU16" s="993"/>
      <c r="BV16" s="993"/>
      <c r="BW16" s="993"/>
      <c r="BX16" s="993"/>
      <c r="BY16" s="993"/>
      <c r="BZ16" s="993"/>
      <c r="CA16" s="993"/>
      <c r="CB16" s="993"/>
      <c r="CC16" s="993"/>
      <c r="CD16" s="993"/>
      <c r="CE16" s="993"/>
      <c r="CF16" s="993"/>
      <c r="CG16" s="1014"/>
      <c r="CH16" s="989">
        <v>1</v>
      </c>
      <c r="CI16" s="990"/>
      <c r="CJ16" s="990"/>
      <c r="CK16" s="990"/>
      <c r="CL16" s="991"/>
      <c r="CM16" s="989">
        <v>27</v>
      </c>
      <c r="CN16" s="990"/>
      <c r="CO16" s="990"/>
      <c r="CP16" s="990"/>
      <c r="CQ16" s="991"/>
      <c r="CR16" s="989">
        <v>3</v>
      </c>
      <c r="CS16" s="990"/>
      <c r="CT16" s="990"/>
      <c r="CU16" s="990"/>
      <c r="CV16" s="991"/>
      <c r="CW16" s="989" t="s">
        <v>552</v>
      </c>
      <c r="CX16" s="990"/>
      <c r="CY16" s="990"/>
      <c r="CZ16" s="990"/>
      <c r="DA16" s="991"/>
      <c r="DB16" s="989" t="s">
        <v>552</v>
      </c>
      <c r="DC16" s="990"/>
      <c r="DD16" s="990"/>
      <c r="DE16" s="990"/>
      <c r="DF16" s="991"/>
      <c r="DG16" s="989" t="s">
        <v>552</v>
      </c>
      <c r="DH16" s="990"/>
      <c r="DI16" s="990"/>
      <c r="DJ16" s="990"/>
      <c r="DK16" s="991"/>
      <c r="DL16" s="989" t="s">
        <v>552</v>
      </c>
      <c r="DM16" s="990"/>
      <c r="DN16" s="990"/>
      <c r="DO16" s="990"/>
      <c r="DP16" s="991"/>
      <c r="DQ16" s="989" t="s">
        <v>552</v>
      </c>
      <c r="DR16" s="990"/>
      <c r="DS16" s="990"/>
      <c r="DT16" s="990"/>
      <c r="DU16" s="991"/>
      <c r="DV16" s="992"/>
      <c r="DW16" s="993"/>
      <c r="DX16" s="993"/>
      <c r="DY16" s="993"/>
      <c r="DZ16" s="994"/>
      <c r="EA16" s="234"/>
    </row>
    <row r="17" spans="1:131" s="235" customFormat="1" ht="26.25" customHeight="1" x14ac:dyDescent="0.15">
      <c r="A17" s="238">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376</v>
      </c>
      <c r="BA22" s="1026"/>
      <c r="BB22" s="1026"/>
      <c r="BC22" s="1026"/>
      <c r="BD22" s="1027"/>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5">
        <v>60722</v>
      </c>
      <c r="R23" s="1059"/>
      <c r="S23" s="1059"/>
      <c r="T23" s="1059"/>
      <c r="U23" s="1059"/>
      <c r="V23" s="1059">
        <v>59143</v>
      </c>
      <c r="W23" s="1059"/>
      <c r="X23" s="1059"/>
      <c r="Y23" s="1059"/>
      <c r="Z23" s="1059"/>
      <c r="AA23" s="1059">
        <v>1579</v>
      </c>
      <c r="AB23" s="1059"/>
      <c r="AC23" s="1059"/>
      <c r="AD23" s="1059"/>
      <c r="AE23" s="1066"/>
      <c r="AF23" s="1067">
        <v>1129</v>
      </c>
      <c r="AG23" s="1059"/>
      <c r="AH23" s="1059"/>
      <c r="AI23" s="1059"/>
      <c r="AJ23" s="1068"/>
      <c r="AK23" s="1069"/>
      <c r="AL23" s="1070"/>
      <c r="AM23" s="1070"/>
      <c r="AN23" s="1070"/>
      <c r="AO23" s="1070"/>
      <c r="AP23" s="1059">
        <f>SUM(AP7:AT22)</f>
        <v>40197</v>
      </c>
      <c r="AQ23" s="1059"/>
      <c r="AR23" s="1059"/>
      <c r="AS23" s="1059"/>
      <c r="AT23" s="1059"/>
      <c r="AU23" s="1060"/>
      <c r="AV23" s="1060"/>
      <c r="AW23" s="1060"/>
      <c r="AX23" s="1060"/>
      <c r="AY23" s="1061"/>
      <c r="AZ23" s="1062" t="s">
        <v>122</v>
      </c>
      <c r="BA23" s="1063"/>
      <c r="BB23" s="1063"/>
      <c r="BC23" s="1063"/>
      <c r="BD23" s="106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8" t="s">
        <v>379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7" t="s">
        <v>380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3" t="s">
        <v>384</v>
      </c>
      <c r="AG26" s="1008"/>
      <c r="AH26" s="1008"/>
      <c r="AI26" s="1008"/>
      <c r="AJ26" s="1054"/>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5"/>
      <c r="AG27" s="1011"/>
      <c r="AH27" s="1011"/>
      <c r="AI27" s="1011"/>
      <c r="AJ27" s="105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5" t="s">
        <v>389</v>
      </c>
      <c r="C28" s="1046"/>
      <c r="D28" s="1046"/>
      <c r="E28" s="1046"/>
      <c r="F28" s="1046"/>
      <c r="G28" s="1046"/>
      <c r="H28" s="1046"/>
      <c r="I28" s="1046"/>
      <c r="J28" s="1046"/>
      <c r="K28" s="1046"/>
      <c r="L28" s="1046"/>
      <c r="M28" s="1046"/>
      <c r="N28" s="1046"/>
      <c r="O28" s="1046"/>
      <c r="P28" s="1047"/>
      <c r="Q28" s="1048">
        <v>11086</v>
      </c>
      <c r="R28" s="1049"/>
      <c r="S28" s="1049"/>
      <c r="T28" s="1049"/>
      <c r="U28" s="1049"/>
      <c r="V28" s="1049">
        <v>11055</v>
      </c>
      <c r="W28" s="1049"/>
      <c r="X28" s="1049"/>
      <c r="Y28" s="1049"/>
      <c r="Z28" s="1049"/>
      <c r="AA28" s="1049">
        <f>Q28-V28</f>
        <v>31</v>
      </c>
      <c r="AB28" s="1049"/>
      <c r="AC28" s="1049"/>
      <c r="AD28" s="1049"/>
      <c r="AE28" s="1050"/>
      <c r="AF28" s="1051">
        <v>31</v>
      </c>
      <c r="AG28" s="1049"/>
      <c r="AH28" s="1049"/>
      <c r="AI28" s="1049"/>
      <c r="AJ28" s="1052"/>
      <c r="AK28" s="1040">
        <v>892</v>
      </c>
      <c r="AL28" s="1041"/>
      <c r="AM28" s="1041"/>
      <c r="AN28" s="1041"/>
      <c r="AO28" s="1041"/>
      <c r="AP28" s="1041" t="s">
        <v>552</v>
      </c>
      <c r="AQ28" s="1041"/>
      <c r="AR28" s="1041"/>
      <c r="AS28" s="1041"/>
      <c r="AT28" s="1041"/>
      <c r="AU28" s="1041" t="s">
        <v>552</v>
      </c>
      <c r="AV28" s="1041"/>
      <c r="AW28" s="1041"/>
      <c r="AX28" s="1041"/>
      <c r="AY28" s="1041"/>
      <c r="AZ28" s="1042" t="s">
        <v>552</v>
      </c>
      <c r="BA28" s="1042"/>
      <c r="BB28" s="1042"/>
      <c r="BC28" s="1042"/>
      <c r="BD28" s="1042"/>
      <c r="BE28" s="1043"/>
      <c r="BF28" s="1043"/>
      <c r="BG28" s="1043"/>
      <c r="BH28" s="1043"/>
      <c r="BI28" s="104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28" t="s">
        <v>390</v>
      </c>
      <c r="C29" s="1029"/>
      <c r="D29" s="1029"/>
      <c r="E29" s="1029"/>
      <c r="F29" s="1029"/>
      <c r="G29" s="1029"/>
      <c r="H29" s="1029"/>
      <c r="I29" s="1029"/>
      <c r="J29" s="1029"/>
      <c r="K29" s="1029"/>
      <c r="L29" s="1029"/>
      <c r="M29" s="1029"/>
      <c r="N29" s="1029"/>
      <c r="O29" s="1029"/>
      <c r="P29" s="1030"/>
      <c r="Q29" s="1036">
        <v>186</v>
      </c>
      <c r="R29" s="1037"/>
      <c r="S29" s="1037"/>
      <c r="T29" s="1037"/>
      <c r="U29" s="1037"/>
      <c r="V29" s="1037">
        <v>183</v>
      </c>
      <c r="W29" s="1037"/>
      <c r="X29" s="1037"/>
      <c r="Y29" s="1037"/>
      <c r="Z29" s="1037"/>
      <c r="AA29" s="1038">
        <f>Q29-V29</f>
        <v>3</v>
      </c>
      <c r="AB29" s="1034"/>
      <c r="AC29" s="1034"/>
      <c r="AD29" s="1034"/>
      <c r="AE29" s="1035"/>
      <c r="AF29" s="1033">
        <v>3</v>
      </c>
      <c r="AG29" s="1034"/>
      <c r="AH29" s="1034"/>
      <c r="AI29" s="1034"/>
      <c r="AJ29" s="1035"/>
      <c r="AK29" s="980">
        <v>118</v>
      </c>
      <c r="AL29" s="971"/>
      <c r="AM29" s="971"/>
      <c r="AN29" s="971"/>
      <c r="AO29" s="971"/>
      <c r="AP29" s="971">
        <v>20</v>
      </c>
      <c r="AQ29" s="971"/>
      <c r="AR29" s="971"/>
      <c r="AS29" s="971"/>
      <c r="AT29" s="971"/>
      <c r="AU29" s="971" t="s">
        <v>552</v>
      </c>
      <c r="AV29" s="971"/>
      <c r="AW29" s="971"/>
      <c r="AX29" s="971"/>
      <c r="AY29" s="971"/>
      <c r="AZ29" s="1039" t="s">
        <v>552</v>
      </c>
      <c r="BA29" s="1039"/>
      <c r="BB29" s="1039"/>
      <c r="BC29" s="1039"/>
      <c r="BD29" s="1039"/>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28" t="s">
        <v>391</v>
      </c>
      <c r="C30" s="1029"/>
      <c r="D30" s="1029"/>
      <c r="E30" s="1029"/>
      <c r="F30" s="1029"/>
      <c r="G30" s="1029"/>
      <c r="H30" s="1029"/>
      <c r="I30" s="1029"/>
      <c r="J30" s="1029"/>
      <c r="K30" s="1029"/>
      <c r="L30" s="1029"/>
      <c r="M30" s="1029"/>
      <c r="N30" s="1029"/>
      <c r="O30" s="1029"/>
      <c r="P30" s="1030"/>
      <c r="Q30" s="1036">
        <v>1557</v>
      </c>
      <c r="R30" s="1037"/>
      <c r="S30" s="1037"/>
      <c r="T30" s="1037"/>
      <c r="U30" s="1037"/>
      <c r="V30" s="1037">
        <v>1551</v>
      </c>
      <c r="W30" s="1037"/>
      <c r="X30" s="1037"/>
      <c r="Y30" s="1037"/>
      <c r="Z30" s="1037"/>
      <c r="AA30" s="1038">
        <f t="shared" ref="AA30:AA31" si="0">Q30-V30</f>
        <v>6</v>
      </c>
      <c r="AB30" s="1034"/>
      <c r="AC30" s="1034"/>
      <c r="AD30" s="1034"/>
      <c r="AE30" s="1035"/>
      <c r="AF30" s="1033">
        <v>6</v>
      </c>
      <c r="AG30" s="1034"/>
      <c r="AH30" s="1034"/>
      <c r="AI30" s="1034"/>
      <c r="AJ30" s="1035"/>
      <c r="AK30" s="980">
        <v>316</v>
      </c>
      <c r="AL30" s="971"/>
      <c r="AM30" s="971"/>
      <c r="AN30" s="971"/>
      <c r="AO30" s="971"/>
      <c r="AP30" s="971" t="s">
        <v>552</v>
      </c>
      <c r="AQ30" s="971"/>
      <c r="AR30" s="971"/>
      <c r="AS30" s="971"/>
      <c r="AT30" s="971"/>
      <c r="AU30" s="971" t="s">
        <v>552</v>
      </c>
      <c r="AV30" s="971"/>
      <c r="AW30" s="971"/>
      <c r="AX30" s="971"/>
      <c r="AY30" s="971"/>
      <c r="AZ30" s="1039" t="s">
        <v>552</v>
      </c>
      <c r="BA30" s="1039"/>
      <c r="BB30" s="1039"/>
      <c r="BC30" s="1039"/>
      <c r="BD30" s="1039"/>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28" t="s">
        <v>392</v>
      </c>
      <c r="C31" s="1029"/>
      <c r="D31" s="1029"/>
      <c r="E31" s="1029"/>
      <c r="F31" s="1029"/>
      <c r="G31" s="1029"/>
      <c r="H31" s="1029"/>
      <c r="I31" s="1029"/>
      <c r="J31" s="1029"/>
      <c r="K31" s="1029"/>
      <c r="L31" s="1029"/>
      <c r="M31" s="1029"/>
      <c r="N31" s="1029"/>
      <c r="O31" s="1029"/>
      <c r="P31" s="1030"/>
      <c r="Q31" s="1036">
        <v>12439</v>
      </c>
      <c r="R31" s="1037"/>
      <c r="S31" s="1037"/>
      <c r="T31" s="1037"/>
      <c r="U31" s="1037"/>
      <c r="V31" s="1037">
        <v>12071</v>
      </c>
      <c r="W31" s="1037"/>
      <c r="X31" s="1037"/>
      <c r="Y31" s="1037"/>
      <c r="Z31" s="1037"/>
      <c r="AA31" s="1038">
        <f t="shared" si="0"/>
        <v>368</v>
      </c>
      <c r="AB31" s="1034"/>
      <c r="AC31" s="1034"/>
      <c r="AD31" s="1034"/>
      <c r="AE31" s="1035"/>
      <c r="AF31" s="1033">
        <v>368</v>
      </c>
      <c r="AG31" s="1034"/>
      <c r="AH31" s="1034"/>
      <c r="AI31" s="1034"/>
      <c r="AJ31" s="1035"/>
      <c r="AK31" s="980">
        <v>1811</v>
      </c>
      <c r="AL31" s="971"/>
      <c r="AM31" s="971"/>
      <c r="AN31" s="971"/>
      <c r="AO31" s="971"/>
      <c r="AP31" s="971" t="s">
        <v>552</v>
      </c>
      <c r="AQ31" s="971"/>
      <c r="AR31" s="971"/>
      <c r="AS31" s="971"/>
      <c r="AT31" s="971"/>
      <c r="AU31" s="971" t="s">
        <v>552</v>
      </c>
      <c r="AV31" s="971"/>
      <c r="AW31" s="971"/>
      <c r="AX31" s="971"/>
      <c r="AY31" s="971"/>
      <c r="AZ31" s="1039" t="s">
        <v>552</v>
      </c>
      <c r="BA31" s="1039"/>
      <c r="BB31" s="1039"/>
      <c r="BC31" s="1039"/>
      <c r="BD31" s="1039"/>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28" t="s">
        <v>393</v>
      </c>
      <c r="C32" s="1029"/>
      <c r="D32" s="1029"/>
      <c r="E32" s="1029"/>
      <c r="F32" s="1029"/>
      <c r="G32" s="1029"/>
      <c r="H32" s="1029"/>
      <c r="I32" s="1029"/>
      <c r="J32" s="1029"/>
      <c r="K32" s="1029"/>
      <c r="L32" s="1029"/>
      <c r="M32" s="1029"/>
      <c r="N32" s="1029"/>
      <c r="O32" s="1029"/>
      <c r="P32" s="1030"/>
      <c r="Q32" s="1036">
        <v>4352</v>
      </c>
      <c r="R32" s="1037"/>
      <c r="S32" s="1037"/>
      <c r="T32" s="1037"/>
      <c r="U32" s="1037"/>
      <c r="V32" s="1037">
        <v>3566</v>
      </c>
      <c r="W32" s="1037"/>
      <c r="X32" s="1037"/>
      <c r="Y32" s="1037"/>
      <c r="Z32" s="1037"/>
      <c r="AA32" s="1037">
        <f t="shared" ref="AA32" si="1">Q32-V32</f>
        <v>786</v>
      </c>
      <c r="AB32" s="1037"/>
      <c r="AC32" s="1037"/>
      <c r="AD32" s="1037"/>
      <c r="AE32" s="1038"/>
      <c r="AF32" s="1033">
        <v>1798</v>
      </c>
      <c r="AG32" s="1034"/>
      <c r="AH32" s="1034"/>
      <c r="AI32" s="1034"/>
      <c r="AJ32" s="1035"/>
      <c r="AK32" s="980">
        <v>2110</v>
      </c>
      <c r="AL32" s="971"/>
      <c r="AM32" s="971"/>
      <c r="AN32" s="971"/>
      <c r="AO32" s="971"/>
      <c r="AP32" s="971">
        <v>32381</v>
      </c>
      <c r="AQ32" s="971"/>
      <c r="AR32" s="971"/>
      <c r="AS32" s="971"/>
      <c r="AT32" s="971"/>
      <c r="AU32" s="971">
        <v>17906</v>
      </c>
      <c r="AV32" s="971"/>
      <c r="AW32" s="971"/>
      <c r="AX32" s="971"/>
      <c r="AY32" s="971"/>
      <c r="AZ32" s="1039" t="s">
        <v>552</v>
      </c>
      <c r="BA32" s="1039"/>
      <c r="BB32" s="1039"/>
      <c r="BC32" s="1039"/>
      <c r="BD32" s="1039"/>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28" t="s">
        <v>395</v>
      </c>
      <c r="C33" s="1029"/>
      <c r="D33" s="1029"/>
      <c r="E33" s="1029"/>
      <c r="F33" s="1029"/>
      <c r="G33" s="1029"/>
      <c r="H33" s="1029"/>
      <c r="I33" s="1029"/>
      <c r="J33" s="1029"/>
      <c r="K33" s="1029"/>
      <c r="L33" s="1029"/>
      <c r="M33" s="1029"/>
      <c r="N33" s="1029"/>
      <c r="O33" s="1029"/>
      <c r="P33" s="1030"/>
      <c r="Q33" s="1036">
        <v>17947</v>
      </c>
      <c r="R33" s="1037"/>
      <c r="S33" s="1037"/>
      <c r="T33" s="1037"/>
      <c r="U33" s="1037"/>
      <c r="V33" s="1037">
        <v>19080</v>
      </c>
      <c r="W33" s="1037"/>
      <c r="X33" s="1037"/>
      <c r="Y33" s="1037"/>
      <c r="Z33" s="1037"/>
      <c r="AA33" s="1037">
        <v>-1134</v>
      </c>
      <c r="AB33" s="1037"/>
      <c r="AC33" s="1037"/>
      <c r="AD33" s="1037"/>
      <c r="AE33" s="1038"/>
      <c r="AF33" s="1033">
        <v>7695</v>
      </c>
      <c r="AG33" s="1034"/>
      <c r="AH33" s="1034"/>
      <c r="AI33" s="1034"/>
      <c r="AJ33" s="1035"/>
      <c r="AK33" s="980">
        <v>1810</v>
      </c>
      <c r="AL33" s="971"/>
      <c r="AM33" s="971"/>
      <c r="AN33" s="971"/>
      <c r="AO33" s="971"/>
      <c r="AP33" s="971">
        <v>10539</v>
      </c>
      <c r="AQ33" s="971"/>
      <c r="AR33" s="971"/>
      <c r="AS33" s="971"/>
      <c r="AT33" s="971"/>
      <c r="AU33" s="971">
        <v>5633</v>
      </c>
      <c r="AV33" s="971"/>
      <c r="AW33" s="971"/>
      <c r="AX33" s="971"/>
      <c r="AY33" s="971"/>
      <c r="AZ33" s="1039" t="s">
        <v>552</v>
      </c>
      <c r="BA33" s="1039"/>
      <c r="BB33" s="1039"/>
      <c r="BC33" s="1039"/>
      <c r="BD33" s="1039"/>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28" t="s">
        <v>396</v>
      </c>
      <c r="C34" s="1029"/>
      <c r="D34" s="1029"/>
      <c r="E34" s="1029"/>
      <c r="F34" s="1029"/>
      <c r="G34" s="1029"/>
      <c r="H34" s="1029"/>
      <c r="I34" s="1029"/>
      <c r="J34" s="1029"/>
      <c r="K34" s="1029"/>
      <c r="L34" s="1029"/>
      <c r="M34" s="1029"/>
      <c r="N34" s="1029"/>
      <c r="O34" s="1029"/>
      <c r="P34" s="1030"/>
      <c r="Q34" s="1036">
        <v>1155</v>
      </c>
      <c r="R34" s="1037"/>
      <c r="S34" s="1037"/>
      <c r="T34" s="1037"/>
      <c r="U34" s="1037"/>
      <c r="V34" s="1037">
        <v>1152</v>
      </c>
      <c r="W34" s="1037"/>
      <c r="X34" s="1037"/>
      <c r="Y34" s="1037"/>
      <c r="Z34" s="1037"/>
      <c r="AA34" s="1037">
        <f t="shared" ref="AA34" si="2">Q34-V34</f>
        <v>3</v>
      </c>
      <c r="AB34" s="1037"/>
      <c r="AC34" s="1037"/>
      <c r="AD34" s="1037"/>
      <c r="AE34" s="1038"/>
      <c r="AF34" s="1033">
        <v>3</v>
      </c>
      <c r="AG34" s="1034"/>
      <c r="AH34" s="1034"/>
      <c r="AI34" s="1034"/>
      <c r="AJ34" s="1035"/>
      <c r="AK34" s="980">
        <v>835</v>
      </c>
      <c r="AL34" s="971"/>
      <c r="AM34" s="971"/>
      <c r="AN34" s="971"/>
      <c r="AO34" s="971"/>
      <c r="AP34" s="971">
        <v>3266</v>
      </c>
      <c r="AQ34" s="971"/>
      <c r="AR34" s="971"/>
      <c r="AS34" s="971"/>
      <c r="AT34" s="971"/>
      <c r="AU34" s="971">
        <v>3243</v>
      </c>
      <c r="AV34" s="971"/>
      <c r="AW34" s="971"/>
      <c r="AX34" s="971"/>
      <c r="AY34" s="971"/>
      <c r="AZ34" s="1039" t="s">
        <v>552</v>
      </c>
      <c r="BA34" s="1039"/>
      <c r="BB34" s="1039"/>
      <c r="BC34" s="1039"/>
      <c r="BD34" s="1039"/>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80"/>
      <c r="AL35" s="971"/>
      <c r="AM35" s="971"/>
      <c r="AN35" s="971"/>
      <c r="AO35" s="971"/>
      <c r="AP35" s="971"/>
      <c r="AQ35" s="971"/>
      <c r="AR35" s="971"/>
      <c r="AS35" s="971"/>
      <c r="AT35" s="971"/>
      <c r="AU35" s="971"/>
      <c r="AV35" s="971"/>
      <c r="AW35" s="971"/>
      <c r="AX35" s="971"/>
      <c r="AY35" s="971"/>
      <c r="AZ35" s="1039"/>
      <c r="BA35" s="1039"/>
      <c r="BB35" s="1039"/>
      <c r="BC35" s="1039"/>
      <c r="BD35" s="1039"/>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80"/>
      <c r="AL36" s="971"/>
      <c r="AM36" s="971"/>
      <c r="AN36" s="971"/>
      <c r="AO36" s="971"/>
      <c r="AP36" s="971"/>
      <c r="AQ36" s="971"/>
      <c r="AR36" s="971"/>
      <c r="AS36" s="971"/>
      <c r="AT36" s="971"/>
      <c r="AU36" s="971"/>
      <c r="AV36" s="971"/>
      <c r="AW36" s="971"/>
      <c r="AX36" s="971"/>
      <c r="AY36" s="971"/>
      <c r="AZ36" s="1039"/>
      <c r="BA36" s="1039"/>
      <c r="BB36" s="1039"/>
      <c r="BC36" s="1039"/>
      <c r="BD36" s="1039"/>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80"/>
      <c r="AL37" s="971"/>
      <c r="AM37" s="971"/>
      <c r="AN37" s="971"/>
      <c r="AO37" s="971"/>
      <c r="AP37" s="971"/>
      <c r="AQ37" s="971"/>
      <c r="AR37" s="971"/>
      <c r="AS37" s="971"/>
      <c r="AT37" s="971"/>
      <c r="AU37" s="971"/>
      <c r="AV37" s="971"/>
      <c r="AW37" s="971"/>
      <c r="AX37" s="971"/>
      <c r="AY37" s="971"/>
      <c r="AZ37" s="1039"/>
      <c r="BA37" s="1039"/>
      <c r="BB37" s="1039"/>
      <c r="BC37" s="1039"/>
      <c r="BD37" s="1039"/>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80"/>
      <c r="AL38" s="971"/>
      <c r="AM38" s="971"/>
      <c r="AN38" s="971"/>
      <c r="AO38" s="971"/>
      <c r="AP38" s="971"/>
      <c r="AQ38" s="971"/>
      <c r="AR38" s="971"/>
      <c r="AS38" s="971"/>
      <c r="AT38" s="971"/>
      <c r="AU38" s="971"/>
      <c r="AV38" s="971"/>
      <c r="AW38" s="971"/>
      <c r="AX38" s="971"/>
      <c r="AY38" s="971"/>
      <c r="AZ38" s="1039"/>
      <c r="BA38" s="1039"/>
      <c r="BB38" s="1039"/>
      <c r="BC38" s="1039"/>
      <c r="BD38" s="1039"/>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80"/>
      <c r="AL39" s="971"/>
      <c r="AM39" s="971"/>
      <c r="AN39" s="971"/>
      <c r="AO39" s="971"/>
      <c r="AP39" s="971"/>
      <c r="AQ39" s="971"/>
      <c r="AR39" s="971"/>
      <c r="AS39" s="971"/>
      <c r="AT39" s="971"/>
      <c r="AU39" s="971"/>
      <c r="AV39" s="971"/>
      <c r="AW39" s="971"/>
      <c r="AX39" s="971"/>
      <c r="AY39" s="971"/>
      <c r="AZ39" s="1039"/>
      <c r="BA39" s="1039"/>
      <c r="BB39" s="1039"/>
      <c r="BC39" s="1039"/>
      <c r="BD39" s="1039"/>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80"/>
      <c r="AL40" s="971"/>
      <c r="AM40" s="971"/>
      <c r="AN40" s="971"/>
      <c r="AO40" s="971"/>
      <c r="AP40" s="971"/>
      <c r="AQ40" s="971"/>
      <c r="AR40" s="971"/>
      <c r="AS40" s="971"/>
      <c r="AT40" s="971"/>
      <c r="AU40" s="971"/>
      <c r="AV40" s="971"/>
      <c r="AW40" s="971"/>
      <c r="AX40" s="971"/>
      <c r="AY40" s="971"/>
      <c r="AZ40" s="1039"/>
      <c r="BA40" s="1039"/>
      <c r="BB40" s="1039"/>
      <c r="BC40" s="1039"/>
      <c r="BD40" s="1039"/>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80"/>
      <c r="AL41" s="971"/>
      <c r="AM41" s="971"/>
      <c r="AN41" s="971"/>
      <c r="AO41" s="971"/>
      <c r="AP41" s="971"/>
      <c r="AQ41" s="971"/>
      <c r="AR41" s="971"/>
      <c r="AS41" s="971"/>
      <c r="AT41" s="971"/>
      <c r="AU41" s="971"/>
      <c r="AV41" s="971"/>
      <c r="AW41" s="971"/>
      <c r="AX41" s="971"/>
      <c r="AY41" s="971"/>
      <c r="AZ41" s="1039"/>
      <c r="BA41" s="1039"/>
      <c r="BB41" s="1039"/>
      <c r="BC41" s="1039"/>
      <c r="BD41" s="1039"/>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80"/>
      <c r="AL42" s="971"/>
      <c r="AM42" s="971"/>
      <c r="AN42" s="971"/>
      <c r="AO42" s="971"/>
      <c r="AP42" s="971"/>
      <c r="AQ42" s="971"/>
      <c r="AR42" s="971"/>
      <c r="AS42" s="971"/>
      <c r="AT42" s="971"/>
      <c r="AU42" s="971"/>
      <c r="AV42" s="971"/>
      <c r="AW42" s="971"/>
      <c r="AX42" s="971"/>
      <c r="AY42" s="971"/>
      <c r="AZ42" s="1039"/>
      <c r="BA42" s="1039"/>
      <c r="BB42" s="1039"/>
      <c r="BC42" s="1039"/>
      <c r="BD42" s="1039"/>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80"/>
      <c r="AL43" s="971"/>
      <c r="AM43" s="971"/>
      <c r="AN43" s="971"/>
      <c r="AO43" s="971"/>
      <c r="AP43" s="971"/>
      <c r="AQ43" s="971"/>
      <c r="AR43" s="971"/>
      <c r="AS43" s="971"/>
      <c r="AT43" s="971"/>
      <c r="AU43" s="971"/>
      <c r="AV43" s="971"/>
      <c r="AW43" s="971"/>
      <c r="AX43" s="971"/>
      <c r="AY43" s="971"/>
      <c r="AZ43" s="1039"/>
      <c r="BA43" s="1039"/>
      <c r="BB43" s="1039"/>
      <c r="BC43" s="1039"/>
      <c r="BD43" s="1039"/>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80"/>
      <c r="AL44" s="971"/>
      <c r="AM44" s="971"/>
      <c r="AN44" s="971"/>
      <c r="AO44" s="971"/>
      <c r="AP44" s="971"/>
      <c r="AQ44" s="971"/>
      <c r="AR44" s="971"/>
      <c r="AS44" s="971"/>
      <c r="AT44" s="971"/>
      <c r="AU44" s="971"/>
      <c r="AV44" s="971"/>
      <c r="AW44" s="971"/>
      <c r="AX44" s="971"/>
      <c r="AY44" s="971"/>
      <c r="AZ44" s="1039"/>
      <c r="BA44" s="1039"/>
      <c r="BB44" s="1039"/>
      <c r="BC44" s="1039"/>
      <c r="BD44" s="1039"/>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80"/>
      <c r="AL45" s="971"/>
      <c r="AM45" s="971"/>
      <c r="AN45" s="971"/>
      <c r="AO45" s="971"/>
      <c r="AP45" s="971"/>
      <c r="AQ45" s="971"/>
      <c r="AR45" s="971"/>
      <c r="AS45" s="971"/>
      <c r="AT45" s="971"/>
      <c r="AU45" s="971"/>
      <c r="AV45" s="971"/>
      <c r="AW45" s="971"/>
      <c r="AX45" s="971"/>
      <c r="AY45" s="971"/>
      <c r="AZ45" s="1039"/>
      <c r="BA45" s="1039"/>
      <c r="BB45" s="1039"/>
      <c r="BC45" s="1039"/>
      <c r="BD45" s="1039"/>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80"/>
      <c r="AL46" s="971"/>
      <c r="AM46" s="971"/>
      <c r="AN46" s="971"/>
      <c r="AO46" s="971"/>
      <c r="AP46" s="971"/>
      <c r="AQ46" s="971"/>
      <c r="AR46" s="971"/>
      <c r="AS46" s="971"/>
      <c r="AT46" s="971"/>
      <c r="AU46" s="971"/>
      <c r="AV46" s="971"/>
      <c r="AW46" s="971"/>
      <c r="AX46" s="971"/>
      <c r="AY46" s="971"/>
      <c r="AZ46" s="1039"/>
      <c r="BA46" s="1039"/>
      <c r="BB46" s="1039"/>
      <c r="BC46" s="1039"/>
      <c r="BD46" s="1039"/>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80"/>
      <c r="AL47" s="971"/>
      <c r="AM47" s="971"/>
      <c r="AN47" s="971"/>
      <c r="AO47" s="971"/>
      <c r="AP47" s="971"/>
      <c r="AQ47" s="971"/>
      <c r="AR47" s="971"/>
      <c r="AS47" s="971"/>
      <c r="AT47" s="971"/>
      <c r="AU47" s="971"/>
      <c r="AV47" s="971"/>
      <c r="AW47" s="971"/>
      <c r="AX47" s="971"/>
      <c r="AY47" s="971"/>
      <c r="AZ47" s="1039"/>
      <c r="BA47" s="1039"/>
      <c r="BB47" s="1039"/>
      <c r="BC47" s="1039"/>
      <c r="BD47" s="1039"/>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80"/>
      <c r="AL48" s="971"/>
      <c r="AM48" s="971"/>
      <c r="AN48" s="971"/>
      <c r="AO48" s="971"/>
      <c r="AP48" s="971"/>
      <c r="AQ48" s="971"/>
      <c r="AR48" s="971"/>
      <c r="AS48" s="971"/>
      <c r="AT48" s="971"/>
      <c r="AU48" s="971"/>
      <c r="AV48" s="971"/>
      <c r="AW48" s="971"/>
      <c r="AX48" s="971"/>
      <c r="AY48" s="971"/>
      <c r="AZ48" s="1039"/>
      <c r="BA48" s="1039"/>
      <c r="BB48" s="1039"/>
      <c r="BC48" s="1039"/>
      <c r="BD48" s="1039"/>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80"/>
      <c r="AL49" s="971"/>
      <c r="AM49" s="971"/>
      <c r="AN49" s="971"/>
      <c r="AO49" s="971"/>
      <c r="AP49" s="971"/>
      <c r="AQ49" s="971"/>
      <c r="AR49" s="971"/>
      <c r="AS49" s="971"/>
      <c r="AT49" s="971"/>
      <c r="AU49" s="971"/>
      <c r="AV49" s="971"/>
      <c r="AW49" s="971"/>
      <c r="AX49" s="971"/>
      <c r="AY49" s="971"/>
      <c r="AZ49" s="1039"/>
      <c r="BA49" s="1039"/>
      <c r="BB49" s="1039"/>
      <c r="BC49" s="1039"/>
      <c r="BD49" s="1039"/>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2"/>
      <c r="BF62" s="972"/>
      <c r="BG62" s="972"/>
      <c r="BH62" s="972"/>
      <c r="BI62" s="973"/>
      <c r="BJ62" s="1025" t="s">
        <v>398</v>
      </c>
      <c r="BK62" s="1026"/>
      <c r="BL62" s="1026"/>
      <c r="BM62" s="1026"/>
      <c r="BN62" s="1027"/>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18">
        <f>SUM(AF28:AJ62)</f>
        <v>9904</v>
      </c>
      <c r="AG63" s="953"/>
      <c r="AH63" s="953"/>
      <c r="AI63" s="953"/>
      <c r="AJ63" s="1019"/>
      <c r="AK63" s="1021"/>
      <c r="AL63" s="963"/>
      <c r="AM63" s="963"/>
      <c r="AN63" s="963"/>
      <c r="AO63" s="963"/>
      <c r="AP63" s="959">
        <f>SUM(AP28:AT62)</f>
        <v>46206</v>
      </c>
      <c r="AQ63" s="959"/>
      <c r="AR63" s="959"/>
      <c r="AS63" s="959"/>
      <c r="AT63" s="959"/>
      <c r="AU63" s="959">
        <f>SUM(AU28:AY62)</f>
        <v>26782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2664</v>
      </c>
      <c r="R68" s="982"/>
      <c r="S68" s="982"/>
      <c r="T68" s="982"/>
      <c r="U68" s="982"/>
      <c r="V68" s="982">
        <v>2189</v>
      </c>
      <c r="W68" s="982"/>
      <c r="X68" s="982"/>
      <c r="Y68" s="982"/>
      <c r="Z68" s="982"/>
      <c r="AA68" s="982">
        <v>475</v>
      </c>
      <c r="AB68" s="982"/>
      <c r="AC68" s="982"/>
      <c r="AD68" s="982"/>
      <c r="AE68" s="982"/>
      <c r="AF68" s="982">
        <v>475</v>
      </c>
      <c r="AG68" s="982"/>
      <c r="AH68" s="982"/>
      <c r="AI68" s="982"/>
      <c r="AJ68" s="982"/>
      <c r="AK68" s="982" t="s">
        <v>575</v>
      </c>
      <c r="AL68" s="982"/>
      <c r="AM68" s="982"/>
      <c r="AN68" s="982"/>
      <c r="AO68" s="982"/>
      <c r="AP68" s="982">
        <v>8978</v>
      </c>
      <c r="AQ68" s="982"/>
      <c r="AR68" s="982"/>
      <c r="AS68" s="982"/>
      <c r="AT68" s="982"/>
      <c r="AU68" s="982">
        <v>1662</v>
      </c>
      <c r="AV68" s="982"/>
      <c r="AW68" s="982"/>
      <c r="AX68" s="982"/>
      <c r="AY68" s="982"/>
      <c r="AZ68" s="983" t="s">
        <v>559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3861</v>
      </c>
      <c r="R69" s="971"/>
      <c r="S69" s="971"/>
      <c r="T69" s="971"/>
      <c r="U69" s="971"/>
      <c r="V69" s="971">
        <v>3649</v>
      </c>
      <c r="W69" s="971"/>
      <c r="X69" s="971"/>
      <c r="Y69" s="971"/>
      <c r="Z69" s="971"/>
      <c r="AA69" s="971">
        <v>212</v>
      </c>
      <c r="AB69" s="971"/>
      <c r="AC69" s="971"/>
      <c r="AD69" s="971"/>
      <c r="AE69" s="971"/>
      <c r="AF69" s="971">
        <v>212</v>
      </c>
      <c r="AG69" s="971"/>
      <c r="AH69" s="971"/>
      <c r="AI69" s="971"/>
      <c r="AJ69" s="971"/>
      <c r="AK69" s="971" t="s">
        <v>575</v>
      </c>
      <c r="AL69" s="971"/>
      <c r="AM69" s="971"/>
      <c r="AN69" s="971"/>
      <c r="AO69" s="971"/>
      <c r="AP69" s="971">
        <v>900</v>
      </c>
      <c r="AQ69" s="971"/>
      <c r="AR69" s="971"/>
      <c r="AS69" s="971"/>
      <c r="AT69" s="971"/>
      <c r="AU69" s="971">
        <v>706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82</v>
      </c>
      <c r="R70" s="971"/>
      <c r="S70" s="971"/>
      <c r="T70" s="971"/>
      <c r="U70" s="971"/>
      <c r="V70" s="971">
        <v>76</v>
      </c>
      <c r="W70" s="971"/>
      <c r="X70" s="971"/>
      <c r="Y70" s="971"/>
      <c r="Z70" s="971"/>
      <c r="AA70" s="971">
        <v>6</v>
      </c>
      <c r="AB70" s="971"/>
      <c r="AC70" s="971"/>
      <c r="AD70" s="971"/>
      <c r="AE70" s="971"/>
      <c r="AF70" s="971">
        <v>6</v>
      </c>
      <c r="AG70" s="971"/>
      <c r="AH70" s="971"/>
      <c r="AI70" s="971"/>
      <c r="AJ70" s="971"/>
      <c r="AK70" s="971" t="s">
        <v>575</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4141</v>
      </c>
      <c r="R71" s="971"/>
      <c r="S71" s="971"/>
      <c r="T71" s="971"/>
      <c r="U71" s="971"/>
      <c r="V71" s="971">
        <v>3953</v>
      </c>
      <c r="W71" s="971"/>
      <c r="X71" s="971"/>
      <c r="Y71" s="971"/>
      <c r="Z71" s="971"/>
      <c r="AA71" s="971">
        <v>188</v>
      </c>
      <c r="AB71" s="971"/>
      <c r="AC71" s="971"/>
      <c r="AD71" s="971"/>
      <c r="AE71" s="971"/>
      <c r="AF71" s="971">
        <v>188</v>
      </c>
      <c r="AG71" s="971"/>
      <c r="AH71" s="971"/>
      <c r="AI71" s="971"/>
      <c r="AJ71" s="971"/>
      <c r="AK71" s="971">
        <v>14</v>
      </c>
      <c r="AL71" s="971"/>
      <c r="AM71" s="971"/>
      <c r="AN71" s="971"/>
      <c r="AO71" s="971"/>
      <c r="AP71" s="971">
        <v>702</v>
      </c>
      <c r="AQ71" s="971"/>
      <c r="AR71" s="971"/>
      <c r="AS71" s="971"/>
      <c r="AT71" s="971"/>
      <c r="AU71" s="971">
        <v>500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184</v>
      </c>
      <c r="R72" s="971"/>
      <c r="S72" s="971"/>
      <c r="T72" s="971"/>
      <c r="U72" s="971"/>
      <c r="V72" s="971">
        <v>176</v>
      </c>
      <c r="W72" s="971"/>
      <c r="X72" s="971"/>
      <c r="Y72" s="971"/>
      <c r="Z72" s="971"/>
      <c r="AA72" s="971">
        <v>8</v>
      </c>
      <c r="AB72" s="971"/>
      <c r="AC72" s="971"/>
      <c r="AD72" s="971"/>
      <c r="AE72" s="971"/>
      <c r="AF72" s="971">
        <v>8</v>
      </c>
      <c r="AG72" s="971"/>
      <c r="AH72" s="971"/>
      <c r="AI72" s="971"/>
      <c r="AJ72" s="971"/>
      <c r="AK72" s="971" t="s">
        <v>575</v>
      </c>
      <c r="AL72" s="971"/>
      <c r="AM72" s="971"/>
      <c r="AN72" s="971"/>
      <c r="AO72" s="971"/>
      <c r="AP72" s="971" t="s">
        <v>575</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188612</v>
      </c>
      <c r="R73" s="971"/>
      <c r="S73" s="971"/>
      <c r="T73" s="971"/>
      <c r="U73" s="971"/>
      <c r="V73" s="971">
        <v>182940</v>
      </c>
      <c r="W73" s="971"/>
      <c r="X73" s="971"/>
      <c r="Y73" s="971"/>
      <c r="Z73" s="971"/>
      <c r="AA73" s="971">
        <v>5672</v>
      </c>
      <c r="AB73" s="971"/>
      <c r="AC73" s="971"/>
      <c r="AD73" s="971"/>
      <c r="AE73" s="971"/>
      <c r="AF73" s="971">
        <v>5672</v>
      </c>
      <c r="AG73" s="971"/>
      <c r="AH73" s="971"/>
      <c r="AI73" s="971"/>
      <c r="AJ73" s="971"/>
      <c r="AK73" s="971">
        <v>2011</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6561</v>
      </c>
      <c r="AG88" s="959"/>
      <c r="AH88" s="959"/>
      <c r="AI88" s="959"/>
      <c r="AJ88" s="959"/>
      <c r="AK88" s="963"/>
      <c r="AL88" s="963"/>
      <c r="AM88" s="963"/>
      <c r="AN88" s="963"/>
      <c r="AO88" s="963"/>
      <c r="AP88" s="959">
        <f>SUM(AP68:AT87)</f>
        <v>10580</v>
      </c>
      <c r="AQ88" s="959"/>
      <c r="AR88" s="959"/>
      <c r="AS88" s="959"/>
      <c r="AT88" s="959"/>
      <c r="AU88" s="959">
        <f t="shared" ref="AU88" si="3">SUM(AU68:AY87)</f>
        <v>2868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524</v>
      </c>
      <c r="CS102" s="953"/>
      <c r="CT102" s="953"/>
      <c r="CU102" s="953"/>
      <c r="CV102" s="954"/>
      <c r="CW102" s="952">
        <f t="shared" ref="CW102" si="4">SUM(CW7:DA88)</f>
        <v>50</v>
      </c>
      <c r="CX102" s="953"/>
      <c r="CY102" s="953"/>
      <c r="CZ102" s="953"/>
      <c r="DA102" s="954"/>
      <c r="DB102" s="952">
        <f t="shared" ref="DB102" si="5">SUM(DB7:DF88)</f>
        <v>200</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3437186</v>
      </c>
      <c r="AB110" s="889"/>
      <c r="AC110" s="889"/>
      <c r="AD110" s="889"/>
      <c r="AE110" s="890"/>
      <c r="AF110" s="891">
        <v>3413094</v>
      </c>
      <c r="AG110" s="889"/>
      <c r="AH110" s="889"/>
      <c r="AI110" s="889"/>
      <c r="AJ110" s="890"/>
      <c r="AK110" s="891">
        <v>3413182</v>
      </c>
      <c r="AL110" s="889"/>
      <c r="AM110" s="889"/>
      <c r="AN110" s="889"/>
      <c r="AO110" s="890"/>
      <c r="AP110" s="892">
        <v>11.9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44817132</v>
      </c>
      <c r="BR110" s="842"/>
      <c r="BS110" s="842"/>
      <c r="BT110" s="842"/>
      <c r="BU110" s="842"/>
      <c r="BV110" s="842">
        <v>41912093</v>
      </c>
      <c r="BW110" s="842"/>
      <c r="BX110" s="842"/>
      <c r="BY110" s="842"/>
      <c r="BZ110" s="842"/>
      <c r="CA110" s="842">
        <v>40197344</v>
      </c>
      <c r="CB110" s="842"/>
      <c r="CC110" s="842"/>
      <c r="CD110" s="842"/>
      <c r="CE110" s="842"/>
      <c r="CF110" s="866">
        <v>140</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211168</v>
      </c>
      <c r="BR111" s="817"/>
      <c r="BS111" s="817"/>
      <c r="BT111" s="817"/>
      <c r="BU111" s="817"/>
      <c r="BV111" s="817">
        <v>189209</v>
      </c>
      <c r="BW111" s="817"/>
      <c r="BX111" s="817"/>
      <c r="BY111" s="817"/>
      <c r="BZ111" s="817"/>
      <c r="CA111" s="817">
        <v>46149</v>
      </c>
      <c r="CB111" s="817"/>
      <c r="CC111" s="817"/>
      <c r="CD111" s="817"/>
      <c r="CE111" s="817"/>
      <c r="CF111" s="875">
        <v>0.2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29914618</v>
      </c>
      <c r="BR112" s="817"/>
      <c r="BS112" s="817"/>
      <c r="BT112" s="817"/>
      <c r="BU112" s="817"/>
      <c r="BV112" s="817">
        <v>27962126</v>
      </c>
      <c r="BW112" s="817"/>
      <c r="BX112" s="817"/>
      <c r="BY112" s="817"/>
      <c r="BZ112" s="817"/>
      <c r="CA112" s="817">
        <v>26783140</v>
      </c>
      <c r="CB112" s="817"/>
      <c r="CC112" s="817"/>
      <c r="CD112" s="817"/>
      <c r="CE112" s="817"/>
      <c r="CF112" s="875">
        <v>93.3</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v>126000</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2841448</v>
      </c>
      <c r="AB113" s="919"/>
      <c r="AC113" s="919"/>
      <c r="AD113" s="919"/>
      <c r="AE113" s="920"/>
      <c r="AF113" s="921">
        <v>2796433</v>
      </c>
      <c r="AG113" s="919"/>
      <c r="AH113" s="919"/>
      <c r="AI113" s="919"/>
      <c r="AJ113" s="920"/>
      <c r="AK113" s="921">
        <v>2827519</v>
      </c>
      <c r="AL113" s="919"/>
      <c r="AM113" s="919"/>
      <c r="AN113" s="919"/>
      <c r="AO113" s="920"/>
      <c r="AP113" s="922">
        <v>9.8000000000000007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2568858</v>
      </c>
      <c r="BR113" s="817"/>
      <c r="BS113" s="817"/>
      <c r="BT113" s="817"/>
      <c r="BU113" s="817"/>
      <c r="BV113" s="817">
        <v>2452054</v>
      </c>
      <c r="BW113" s="817"/>
      <c r="BX113" s="817"/>
      <c r="BY113" s="817"/>
      <c r="BZ113" s="817"/>
      <c r="CA113" s="817">
        <v>2868803</v>
      </c>
      <c r="CB113" s="817"/>
      <c r="CC113" s="817"/>
      <c r="CD113" s="817"/>
      <c r="CE113" s="817"/>
      <c r="CF113" s="875">
        <v>10</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240398</v>
      </c>
      <c r="AB114" s="780"/>
      <c r="AC114" s="780"/>
      <c r="AD114" s="780"/>
      <c r="AE114" s="781"/>
      <c r="AF114" s="782">
        <v>238989</v>
      </c>
      <c r="AG114" s="780"/>
      <c r="AH114" s="780"/>
      <c r="AI114" s="780"/>
      <c r="AJ114" s="781"/>
      <c r="AK114" s="782">
        <v>243649</v>
      </c>
      <c r="AL114" s="780"/>
      <c r="AM114" s="780"/>
      <c r="AN114" s="780"/>
      <c r="AO114" s="781"/>
      <c r="AP114" s="824">
        <v>0.8</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7347201</v>
      </c>
      <c r="BR114" s="817"/>
      <c r="BS114" s="817"/>
      <c r="BT114" s="817"/>
      <c r="BU114" s="817"/>
      <c r="BV114" s="817">
        <v>7350012</v>
      </c>
      <c r="BW114" s="817"/>
      <c r="BX114" s="817"/>
      <c r="BY114" s="817"/>
      <c r="BZ114" s="817"/>
      <c r="CA114" s="817">
        <v>7148118</v>
      </c>
      <c r="CB114" s="817"/>
      <c r="CC114" s="817"/>
      <c r="CD114" s="817"/>
      <c r="CE114" s="817"/>
      <c r="CF114" s="875">
        <v>24.9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27259</v>
      </c>
      <c r="AB115" s="919"/>
      <c r="AC115" s="919"/>
      <c r="AD115" s="919"/>
      <c r="AE115" s="920"/>
      <c r="AF115" s="921">
        <v>17060</v>
      </c>
      <c r="AG115" s="919"/>
      <c r="AH115" s="919"/>
      <c r="AI115" s="919"/>
      <c r="AJ115" s="920"/>
      <c r="AK115" s="921">
        <v>17060</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875</v>
      </c>
      <c r="BR115" s="817"/>
      <c r="BS115" s="817"/>
      <c r="BT115" s="817"/>
      <c r="BU115" s="817"/>
      <c r="BV115" s="817">
        <v>700</v>
      </c>
      <c r="BW115" s="817"/>
      <c r="BX115" s="817"/>
      <c r="BY115" s="817"/>
      <c r="BZ115" s="817"/>
      <c r="CA115" s="817">
        <v>524</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83070</v>
      </c>
      <c r="DH116" s="780"/>
      <c r="DI116" s="780"/>
      <c r="DJ116" s="780"/>
      <c r="DK116" s="781"/>
      <c r="DL116" s="782">
        <v>63209</v>
      </c>
      <c r="DM116" s="780"/>
      <c r="DN116" s="780"/>
      <c r="DO116" s="780"/>
      <c r="DP116" s="781"/>
      <c r="DQ116" s="782">
        <v>46149</v>
      </c>
      <c r="DR116" s="780"/>
      <c r="DS116" s="780"/>
      <c r="DT116" s="780"/>
      <c r="DU116" s="781"/>
      <c r="DV116" s="824">
        <v>0.2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6546316</v>
      </c>
      <c r="AB117" s="903"/>
      <c r="AC117" s="903"/>
      <c r="AD117" s="903"/>
      <c r="AE117" s="904"/>
      <c r="AF117" s="905">
        <v>6465576</v>
      </c>
      <c r="AG117" s="903"/>
      <c r="AH117" s="903"/>
      <c r="AI117" s="903"/>
      <c r="AJ117" s="904"/>
      <c r="AK117" s="905">
        <v>6501410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84859852</v>
      </c>
      <c r="BR119" s="845"/>
      <c r="BS119" s="845"/>
      <c r="BT119" s="845"/>
      <c r="BU119" s="845"/>
      <c r="BV119" s="845">
        <v>79866194</v>
      </c>
      <c r="BW119" s="845"/>
      <c r="BX119" s="845"/>
      <c r="BY119" s="845"/>
      <c r="BZ119" s="845"/>
      <c r="CA119" s="845">
        <v>77044078</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128098</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35276239</v>
      </c>
      <c r="BR120" s="842"/>
      <c r="BS120" s="842"/>
      <c r="BT120" s="842"/>
      <c r="BU120" s="842"/>
      <c r="BV120" s="842">
        <v>35201255</v>
      </c>
      <c r="BW120" s="842"/>
      <c r="BX120" s="842"/>
      <c r="BY120" s="842"/>
      <c r="BZ120" s="842"/>
      <c r="CA120" s="842">
        <v>35781230</v>
      </c>
      <c r="CB120" s="842"/>
      <c r="CC120" s="842"/>
      <c r="CD120" s="842"/>
      <c r="CE120" s="842"/>
      <c r="CF120" s="866">
        <v>124.6</v>
      </c>
      <c r="CG120" s="867"/>
      <c r="CH120" s="867"/>
      <c r="CI120" s="867"/>
      <c r="CJ120" s="867"/>
      <c r="CK120" s="868" t="s">
        <v>448</v>
      </c>
      <c r="CL120" s="852"/>
      <c r="CM120" s="852"/>
      <c r="CN120" s="852"/>
      <c r="CO120" s="853"/>
      <c r="CP120" s="872" t="s">
        <v>449</v>
      </c>
      <c r="CQ120" s="873"/>
      <c r="CR120" s="873"/>
      <c r="CS120" s="873"/>
      <c r="CT120" s="873"/>
      <c r="CU120" s="873"/>
      <c r="CV120" s="873"/>
      <c r="CW120" s="873"/>
      <c r="CX120" s="873"/>
      <c r="CY120" s="873"/>
      <c r="CZ120" s="873"/>
      <c r="DA120" s="873"/>
      <c r="DB120" s="873"/>
      <c r="DC120" s="873"/>
      <c r="DD120" s="873"/>
      <c r="DE120" s="873"/>
      <c r="DF120" s="874"/>
      <c r="DG120" s="861">
        <v>19474440</v>
      </c>
      <c r="DH120" s="842"/>
      <c r="DI120" s="842"/>
      <c r="DJ120" s="842"/>
      <c r="DK120" s="842"/>
      <c r="DL120" s="842">
        <v>18643643</v>
      </c>
      <c r="DM120" s="842"/>
      <c r="DN120" s="842"/>
      <c r="DO120" s="842"/>
      <c r="DP120" s="842"/>
      <c r="DQ120" s="842">
        <v>17906490</v>
      </c>
      <c r="DR120" s="842"/>
      <c r="DS120" s="842"/>
      <c r="DT120" s="842"/>
      <c r="DU120" s="842"/>
      <c r="DV120" s="843">
        <v>62.3</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6572465</v>
      </c>
      <c r="BR121" s="817"/>
      <c r="BS121" s="817"/>
      <c r="BT121" s="817"/>
      <c r="BU121" s="817"/>
      <c r="BV121" s="817">
        <v>5559893</v>
      </c>
      <c r="BW121" s="817"/>
      <c r="BX121" s="817"/>
      <c r="BY121" s="817"/>
      <c r="BZ121" s="817"/>
      <c r="CA121" s="817">
        <v>5305892</v>
      </c>
      <c r="CB121" s="817"/>
      <c r="CC121" s="817"/>
      <c r="CD121" s="817"/>
      <c r="CE121" s="817"/>
      <c r="CF121" s="875">
        <v>18.5</v>
      </c>
      <c r="CG121" s="876"/>
      <c r="CH121" s="876"/>
      <c r="CI121" s="876"/>
      <c r="CJ121" s="876"/>
      <c r="CK121" s="869"/>
      <c r="CL121" s="855"/>
      <c r="CM121" s="855"/>
      <c r="CN121" s="855"/>
      <c r="CO121" s="856"/>
      <c r="CP121" s="835" t="s">
        <v>452</v>
      </c>
      <c r="CQ121" s="836"/>
      <c r="CR121" s="836"/>
      <c r="CS121" s="836"/>
      <c r="CT121" s="836"/>
      <c r="CU121" s="836"/>
      <c r="CV121" s="836"/>
      <c r="CW121" s="836"/>
      <c r="CX121" s="836"/>
      <c r="CY121" s="836"/>
      <c r="CZ121" s="836"/>
      <c r="DA121" s="836"/>
      <c r="DB121" s="836"/>
      <c r="DC121" s="836"/>
      <c r="DD121" s="836"/>
      <c r="DE121" s="836"/>
      <c r="DF121" s="837"/>
      <c r="DG121" s="816">
        <v>6388528</v>
      </c>
      <c r="DH121" s="817"/>
      <c r="DI121" s="817"/>
      <c r="DJ121" s="817"/>
      <c r="DK121" s="817"/>
      <c r="DL121" s="817">
        <v>5667158</v>
      </c>
      <c r="DM121" s="817"/>
      <c r="DN121" s="817"/>
      <c r="DO121" s="817"/>
      <c r="DP121" s="817"/>
      <c r="DQ121" s="817">
        <v>5633436</v>
      </c>
      <c r="DR121" s="817"/>
      <c r="DS121" s="817"/>
      <c r="DT121" s="817"/>
      <c r="DU121" s="817"/>
      <c r="DV121" s="794">
        <v>19.600000000000001</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67551478</v>
      </c>
      <c r="BR122" s="845"/>
      <c r="BS122" s="845"/>
      <c r="BT122" s="845"/>
      <c r="BU122" s="845"/>
      <c r="BV122" s="845">
        <v>63757599</v>
      </c>
      <c r="BW122" s="845"/>
      <c r="BX122" s="845"/>
      <c r="BY122" s="845"/>
      <c r="BZ122" s="845"/>
      <c r="CA122" s="845">
        <v>60363938</v>
      </c>
      <c r="CB122" s="845"/>
      <c r="CC122" s="845"/>
      <c r="CD122" s="845"/>
      <c r="CE122" s="845"/>
      <c r="CF122" s="846">
        <v>210.2</v>
      </c>
      <c r="CG122" s="847"/>
      <c r="CH122" s="847"/>
      <c r="CI122" s="847"/>
      <c r="CJ122" s="847"/>
      <c r="CK122" s="869"/>
      <c r="CL122" s="855"/>
      <c r="CM122" s="855"/>
      <c r="CN122" s="855"/>
      <c r="CO122" s="856"/>
      <c r="CP122" s="835" t="s">
        <v>454</v>
      </c>
      <c r="CQ122" s="836"/>
      <c r="CR122" s="836"/>
      <c r="CS122" s="836"/>
      <c r="CT122" s="836"/>
      <c r="CU122" s="836"/>
      <c r="CV122" s="836"/>
      <c r="CW122" s="836"/>
      <c r="CX122" s="836"/>
      <c r="CY122" s="836"/>
      <c r="CZ122" s="836"/>
      <c r="DA122" s="836"/>
      <c r="DB122" s="836"/>
      <c r="DC122" s="836"/>
      <c r="DD122" s="836"/>
      <c r="DE122" s="836"/>
      <c r="DF122" s="837"/>
      <c r="DG122" s="816">
        <v>4051650</v>
      </c>
      <c r="DH122" s="817"/>
      <c r="DI122" s="817"/>
      <c r="DJ122" s="817"/>
      <c r="DK122" s="817"/>
      <c r="DL122" s="817">
        <v>3651325</v>
      </c>
      <c r="DM122" s="817"/>
      <c r="DN122" s="817"/>
      <c r="DO122" s="817"/>
      <c r="DP122" s="817"/>
      <c r="DQ122" s="817">
        <v>3243214</v>
      </c>
      <c r="DR122" s="817"/>
      <c r="DS122" s="817"/>
      <c r="DT122" s="817"/>
      <c r="DU122" s="817"/>
      <c r="DV122" s="794">
        <v>11.3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19854</v>
      </c>
      <c r="AB123" s="780"/>
      <c r="AC123" s="780"/>
      <c r="AD123" s="780"/>
      <c r="AE123" s="781"/>
      <c r="AF123" s="782">
        <v>17060</v>
      </c>
      <c r="AG123" s="780"/>
      <c r="AH123" s="780"/>
      <c r="AI123" s="780"/>
      <c r="AJ123" s="781"/>
      <c r="AK123" s="782">
        <v>17060</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109400182</v>
      </c>
      <c r="BR123" s="833"/>
      <c r="BS123" s="833"/>
      <c r="BT123" s="833"/>
      <c r="BU123" s="833"/>
      <c r="BV123" s="833">
        <v>104518747</v>
      </c>
      <c r="BW123" s="833"/>
      <c r="BX123" s="833"/>
      <c r="BY123" s="833"/>
      <c r="BZ123" s="833"/>
      <c r="CA123" s="833">
        <v>101451060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7405</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531514</v>
      </c>
      <c r="AB128" s="801"/>
      <c r="AC128" s="801"/>
      <c r="AD128" s="801"/>
      <c r="AE128" s="802"/>
      <c r="AF128" s="803">
        <v>475088</v>
      </c>
      <c r="AG128" s="801"/>
      <c r="AH128" s="801"/>
      <c r="AI128" s="801"/>
      <c r="AJ128" s="802"/>
      <c r="AK128" s="803">
        <v>520160</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11.63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875</v>
      </c>
      <c r="DH128" s="791"/>
      <c r="DI128" s="791"/>
      <c r="DJ128" s="791"/>
      <c r="DK128" s="791"/>
      <c r="DL128" s="791">
        <v>700</v>
      </c>
      <c r="DM128" s="791"/>
      <c r="DN128" s="791"/>
      <c r="DO128" s="791"/>
      <c r="DP128" s="791"/>
      <c r="DQ128" s="791">
        <v>524</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34584854</v>
      </c>
      <c r="AB129" s="780"/>
      <c r="AC129" s="780"/>
      <c r="AD129" s="780"/>
      <c r="AE129" s="781"/>
      <c r="AF129" s="782">
        <v>33974491</v>
      </c>
      <c r="AG129" s="780"/>
      <c r="AH129" s="780"/>
      <c r="AI129" s="780"/>
      <c r="AJ129" s="781"/>
      <c r="AK129" s="782">
        <v>34470414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16.63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5705429</v>
      </c>
      <c r="AB130" s="780"/>
      <c r="AC130" s="780"/>
      <c r="AD130" s="780"/>
      <c r="AE130" s="781"/>
      <c r="AF130" s="782">
        <v>5654082</v>
      </c>
      <c r="AG130" s="780"/>
      <c r="AH130" s="780"/>
      <c r="AI130" s="780"/>
      <c r="AJ130" s="781"/>
      <c r="AK130" s="782">
        <v>5750946</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28879425</v>
      </c>
      <c r="AB131" s="764"/>
      <c r="AC131" s="764"/>
      <c r="AD131" s="764"/>
      <c r="AE131" s="765"/>
      <c r="AF131" s="766">
        <v>28320409</v>
      </c>
      <c r="AG131" s="764"/>
      <c r="AH131" s="764"/>
      <c r="AI131" s="764"/>
      <c r="AJ131" s="765"/>
      <c r="AK131" s="766">
        <v>28719468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1.0712559450000001</v>
      </c>
      <c r="AB132" s="745"/>
      <c r="AC132" s="745"/>
      <c r="AD132" s="745"/>
      <c r="AE132" s="746"/>
      <c r="AF132" s="747">
        <v>1.1878571579999999</v>
      </c>
      <c r="AG132" s="745"/>
      <c r="AH132" s="745"/>
      <c r="AI132" s="745"/>
      <c r="AJ132" s="746"/>
      <c r="AK132" s="747">
        <v>0.80190900499999995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1.2</v>
      </c>
      <c r="AB133" s="724"/>
      <c r="AC133" s="724"/>
      <c r="AD133" s="724"/>
      <c r="AE133" s="725"/>
      <c r="AF133" s="723">
        <v>1</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vHQHvt26weDh8//Cn0ZhEoCG+pjUrVSch71lbhGljRHYEJ5vfquoZKiPGLo/dxx7R4tcOJLR+FgjuHeSwPAtQ==" saltValue="Dd+YXZjBPPbEDT1H7s0t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NSUoNueJun9DpT9EZUJ1W8R1Ikh13bZK7uYvC0GuHsFw1MTc4q3B+c/VqTIVrSR9TKYFwXQZD8h+aN51cp2cg==" saltValue="j4LaGKhDR/8NDHhR14Q6U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ze7tXy9GmpNxgTlHd4uk84viVRpgVY+49wCraqKYJqxnL7iKNf2qXmQ2o9v0efqdgopvT6gBKFMXaniY6MMA==" saltValue="JEDEMMEC9ikqtPcaY9uLy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489</v>
      </c>
      <c r="AL9" s="1129"/>
      <c r="AM9" s="1129"/>
      <c r="AN9" s="1130"/>
      <c r="AO9" s="281">
        <v>10478644</v>
      </c>
      <c r="AP9" s="281">
        <v>91966</v>
      </c>
      <c r="AQ9" s="282">
        <v>66571</v>
      </c>
      <c r="AR9" s="283">
        <v>38.1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490</v>
      </c>
      <c r="AL10" s="1129"/>
      <c r="AM10" s="1129"/>
      <c r="AN10" s="1130"/>
      <c r="AO10" s="284">
        <v>1518305</v>
      </c>
      <c r="AP10" s="284">
        <v>13325</v>
      </c>
      <c r="AQ10" s="285">
        <v>3999</v>
      </c>
      <c r="AR10" s="286">
        <v>233.2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491</v>
      </c>
      <c r="AL11" s="1129"/>
      <c r="AM11" s="1129"/>
      <c r="AN11" s="1130"/>
      <c r="AO11" s="284">
        <v>646354</v>
      </c>
      <c r="AP11" s="284">
        <v>5673</v>
      </c>
      <c r="AQ11" s="285">
        <v>2086</v>
      </c>
      <c r="AR11" s="286">
        <v>172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492</v>
      </c>
      <c r="AL12" s="1129"/>
      <c r="AM12" s="1129"/>
      <c r="AN12" s="1130"/>
      <c r="AO12" s="284" t="s">
        <v>493</v>
      </c>
      <c r="AP12" s="284" t="s">
        <v>493</v>
      </c>
      <c r="AQ12" s="285">
        <v>22</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494</v>
      </c>
      <c r="AL13" s="1129"/>
      <c r="AM13" s="1129"/>
      <c r="AN13" s="1130"/>
      <c r="AO13" s="284">
        <v>148643</v>
      </c>
      <c r="AP13" s="284">
        <v>1305</v>
      </c>
      <c r="AQ13" s="285">
        <v>2452</v>
      </c>
      <c r="AR13" s="286">
        <v>-46.8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495</v>
      </c>
      <c r="AL14" s="1129"/>
      <c r="AM14" s="1129"/>
      <c r="AN14" s="1130"/>
      <c r="AO14" s="284">
        <v>46170</v>
      </c>
      <c r="AP14" s="284">
        <v>405</v>
      </c>
      <c r="AQ14" s="285">
        <v>1577</v>
      </c>
      <c r="AR14" s="286">
        <v>-74.3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496</v>
      </c>
      <c r="AL15" s="1132"/>
      <c r="AM15" s="1132"/>
      <c r="AN15" s="1133"/>
      <c r="AO15" s="284">
        <v>-478875</v>
      </c>
      <c r="AP15" s="284">
        <v>-4203</v>
      </c>
      <c r="AQ15" s="285">
        <v>-2400</v>
      </c>
      <c r="AR15" s="286">
        <v>75.099999999999994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177</v>
      </c>
      <c r="AL16" s="1132"/>
      <c r="AM16" s="1132"/>
      <c r="AN16" s="1133"/>
      <c r="AO16" s="284">
        <v>12359241</v>
      </c>
      <c r="AP16" s="284">
        <v>108471</v>
      </c>
      <c r="AQ16" s="285">
        <v>74306</v>
      </c>
      <c r="AR16" s="286">
        <v>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501</v>
      </c>
      <c r="AL21" s="1135"/>
      <c r="AM21" s="1135"/>
      <c r="AN21" s="1136"/>
      <c r="AO21" s="297">
        <v>8.65</v>
      </c>
      <c r="AP21" s="298">
        <v>6.91</v>
      </c>
      <c r="AQ21" s="299">
        <v>1.74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502</v>
      </c>
      <c r="AL22" s="1135"/>
      <c r="AM22" s="1135"/>
      <c r="AN22" s="1136"/>
      <c r="AO22" s="302">
        <v>97.3</v>
      </c>
      <c r="AP22" s="303">
        <v>99.2</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7" t="s">
        <v>503</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8" t="s">
        <v>506</v>
      </c>
      <c r="AL32" s="1119"/>
      <c r="AM32" s="1119"/>
      <c r="AN32" s="1120"/>
      <c r="AO32" s="312">
        <v>3413182</v>
      </c>
      <c r="AP32" s="312">
        <v>29956</v>
      </c>
      <c r="AQ32" s="313">
        <v>38265</v>
      </c>
      <c r="AR32" s="314">
        <v>-21.7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8" t="s">
        <v>507</v>
      </c>
      <c r="AL33" s="1119"/>
      <c r="AM33" s="1119"/>
      <c r="AN33" s="1120"/>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8" t="s">
        <v>508</v>
      </c>
      <c r="AL34" s="1119"/>
      <c r="AM34" s="1119"/>
      <c r="AN34" s="1120"/>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8" t="s">
        <v>509</v>
      </c>
      <c r="AL35" s="1119"/>
      <c r="AM35" s="1119"/>
      <c r="AN35" s="1120"/>
      <c r="AO35" s="312">
        <v>2827519</v>
      </c>
      <c r="AP35" s="312">
        <v>24816</v>
      </c>
      <c r="AQ35" s="313">
        <v>11441</v>
      </c>
      <c r="AR35" s="314">
        <v>116.9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8" t="s">
        <v>510</v>
      </c>
      <c r="AL36" s="1119"/>
      <c r="AM36" s="1119"/>
      <c r="AN36" s="1120"/>
      <c r="AO36" s="312">
        <v>243649</v>
      </c>
      <c r="AP36" s="312">
        <v>2138</v>
      </c>
      <c r="AQ36" s="313">
        <v>1708</v>
      </c>
      <c r="AR36" s="314">
        <v>25.2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8" t="s">
        <v>511</v>
      </c>
      <c r="AL37" s="1119"/>
      <c r="AM37" s="1119"/>
      <c r="AN37" s="1120"/>
      <c r="AO37" s="312">
        <v>17060</v>
      </c>
      <c r="AP37" s="312">
        <v>150</v>
      </c>
      <c r="AQ37" s="313">
        <v>394</v>
      </c>
      <c r="AR37" s="314">
        <v>-61.9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1" t="s">
        <v>512</v>
      </c>
      <c r="AL38" s="1122"/>
      <c r="AM38" s="1122"/>
      <c r="AN38" s="1123"/>
      <c r="AO38" s="315" t="s">
        <v>493</v>
      </c>
      <c r="AP38" s="315" t="s">
        <v>493</v>
      </c>
      <c r="AQ38" s="316">
        <v>1</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1" t="s">
        <v>513</v>
      </c>
      <c r="AL39" s="1122"/>
      <c r="AM39" s="1122"/>
      <c r="AN39" s="1123"/>
      <c r="AO39" s="312">
        <v>-520160</v>
      </c>
      <c r="AP39" s="312">
        <v>-4565</v>
      </c>
      <c r="AQ39" s="313">
        <v>-7153</v>
      </c>
      <c r="AR39" s="314">
        <v>-36.200000000000003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8" t="s">
        <v>514</v>
      </c>
      <c r="AL40" s="1119"/>
      <c r="AM40" s="1119"/>
      <c r="AN40" s="1120"/>
      <c r="AO40" s="312">
        <v>-5750946</v>
      </c>
      <c r="AP40" s="312">
        <v>-50473</v>
      </c>
      <c r="AQ40" s="313">
        <v>-33456</v>
      </c>
      <c r="AR40" s="314">
        <v>50.9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4" t="s">
        <v>287</v>
      </c>
      <c r="AL41" s="1125"/>
      <c r="AM41" s="1125"/>
      <c r="AN41" s="1126"/>
      <c r="AO41" s="312">
        <v>230304</v>
      </c>
      <c r="AP41" s="312">
        <v>2021</v>
      </c>
      <c r="AQ41" s="313">
        <v>11199</v>
      </c>
      <c r="AR41" s="314">
        <v>-82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1" t="s">
        <v>484</v>
      </c>
      <c r="AN49" s="1113" t="s">
        <v>517</v>
      </c>
      <c r="AO49" s="1114"/>
      <c r="AP49" s="1114"/>
      <c r="AQ49" s="1114"/>
      <c r="AR49" s="111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2"/>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9881572</v>
      </c>
      <c r="AN51" s="334">
        <v>83819</v>
      </c>
      <c r="AO51" s="335">
        <v>40.700000000000003</v>
      </c>
      <c r="AP51" s="336">
        <v>66343</v>
      </c>
      <c r="AQ51" s="337">
        <v>43</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4603804</v>
      </c>
      <c r="AN52" s="342">
        <v>39051</v>
      </c>
      <c r="AO52" s="343">
        <v>22.3</v>
      </c>
      <c r="AP52" s="344">
        <v>34529</v>
      </c>
      <c r="AQ52" s="345">
        <v>28.4</v>
      </c>
      <c r="AR52" s="346">
        <v>-6.1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5301596</v>
      </c>
      <c r="AN53" s="334">
        <v>45375</v>
      </c>
      <c r="AO53" s="335">
        <v>-45.9</v>
      </c>
      <c r="AP53" s="336">
        <v>56416</v>
      </c>
      <c r="AQ53" s="337">
        <v>-15</v>
      </c>
      <c r="AR53" s="338">
        <v>-30.9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2635001</v>
      </c>
      <c r="AN54" s="342">
        <v>22552</v>
      </c>
      <c r="AO54" s="343">
        <v>-42.2</v>
      </c>
      <c r="AP54" s="344">
        <v>32623</v>
      </c>
      <c r="AQ54" s="345">
        <v>-5.5</v>
      </c>
      <c r="AR54" s="346">
        <v>-36.700000000000003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4909926</v>
      </c>
      <c r="AN55" s="334">
        <v>42382</v>
      </c>
      <c r="AO55" s="335">
        <v>-6.6</v>
      </c>
      <c r="AP55" s="336">
        <v>49217</v>
      </c>
      <c r="AQ55" s="337">
        <v>-12.8</v>
      </c>
      <c r="AR55" s="338">
        <v>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2127401</v>
      </c>
      <c r="AN56" s="342">
        <v>18363</v>
      </c>
      <c r="AO56" s="343">
        <v>-18.600000000000001</v>
      </c>
      <c r="AP56" s="344">
        <v>27232</v>
      </c>
      <c r="AQ56" s="345">
        <v>-16.5</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3067817</v>
      </c>
      <c r="AN57" s="334">
        <v>26675</v>
      </c>
      <c r="AO57" s="335">
        <v>-37.1</v>
      </c>
      <c r="AP57" s="336">
        <v>49211</v>
      </c>
      <c r="AQ57" s="337">
        <v>0</v>
      </c>
      <c r="AR57" s="338">
        <v>-37.1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2046700</v>
      </c>
      <c r="AN58" s="342">
        <v>17796</v>
      </c>
      <c r="AO58" s="343">
        <v>-3.1</v>
      </c>
      <c r="AP58" s="344">
        <v>28367</v>
      </c>
      <c r="AQ58" s="345">
        <v>4.2</v>
      </c>
      <c r="AR58" s="346">
        <v>-7.3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4144302</v>
      </c>
      <c r="AN59" s="334">
        <v>36373</v>
      </c>
      <c r="AO59" s="335">
        <v>36.4</v>
      </c>
      <c r="AP59" s="336">
        <v>51738</v>
      </c>
      <c r="AQ59" s="337">
        <v>5.0999999999999996</v>
      </c>
      <c r="AR59" s="338">
        <v>31.3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2187785</v>
      </c>
      <c r="AN60" s="342">
        <v>19201</v>
      </c>
      <c r="AO60" s="343">
        <v>7.9</v>
      </c>
      <c r="AP60" s="344">
        <v>30360</v>
      </c>
      <c r="AQ60" s="345">
        <v>7</v>
      </c>
      <c r="AR60" s="346">
        <v>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5461043</v>
      </c>
      <c r="AN61" s="349">
        <v>46925</v>
      </c>
      <c r="AO61" s="350">
        <v>-2.5</v>
      </c>
      <c r="AP61" s="351">
        <v>54585</v>
      </c>
      <c r="AQ61" s="352">
        <v>4.0999999999999996</v>
      </c>
      <c r="AR61" s="338">
        <v>-6.6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2720138</v>
      </c>
      <c r="AN62" s="342">
        <v>23393</v>
      </c>
      <c r="AO62" s="343">
        <v>-6.7</v>
      </c>
      <c r="AP62" s="344">
        <v>30622</v>
      </c>
      <c r="AQ62" s="345">
        <v>3.5</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JINxep+zXthRrO6bwZ2TDyorf3BdqbSJrsOWF2IHSzJLKZfMvh4T6qiFZWSGB7FSbNEGGJhenVhjQQ7fSUnKg==" saltValue="fmoJbpmWF9DtPxYFsn3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q/I9f+hqwQVUlIZ01xS8VBHNjI3TY4VWJMPIM9CWUnJ0eewf/PJB3P0ihYxTq8dUIbO444VW0l5P0PrMM65ToA==" saltValue="yJvmJMN6PIoGwdct7UUy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C/dNZES3yRPqF/4+gPftzxz3pxKOaZQiTO7kSYb3Cl1i6XAqFyP6cQoqu/4yaValrzXLlJn9NTfRCrHRkLhqng==" saltValue="km41P4Geus1U5rs559okB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7" t="s">
        <v>3</v>
      </c>
      <c r="D47" s="1137"/>
      <c r="E47" s="1138"/>
      <c r="F47" s="11">
        <v>18.96</v>
      </c>
      <c r="G47" s="12">
        <v>16.309999999999999</v>
      </c>
      <c r="H47" s="12">
        <v>20.3</v>
      </c>
      <c r="I47" s="12">
        <v>19.420000000000002</v>
      </c>
      <c r="J47" s="13">
        <v>19.21</v>
      </c>
    </row>
    <row r="48" spans="2:10" ht="57.75" customHeight="1" x14ac:dyDescent="0.15">
      <c r="B48" s="14"/>
      <c r="C48" s="1139" t="s">
        <v>4</v>
      </c>
      <c r="D48" s="1139"/>
      <c r="E48" s="1140"/>
      <c r="F48" s="15">
        <v>4.0199999999999996</v>
      </c>
      <c r="G48" s="16">
        <v>3.88</v>
      </c>
      <c r="H48" s="16">
        <v>3.58</v>
      </c>
      <c r="I48" s="16">
        <v>5.45</v>
      </c>
      <c r="J48" s="17">
        <v>3.27</v>
      </c>
    </row>
    <row r="49" spans="2:10" ht="57.75" customHeight="1" thickBot="1" x14ac:dyDescent="0.2">
      <c r="B49" s="18"/>
      <c r="C49" s="1141" t="s">
        <v>5</v>
      </c>
      <c r="D49" s="1141"/>
      <c r="E49" s="1142"/>
      <c r="F49" s="19">
        <v>7.7</v>
      </c>
      <c r="G49" s="20">
        <v>2.2799999999999998</v>
      </c>
      <c r="H49" s="20">
        <v>7.25</v>
      </c>
      <c r="I49" s="20">
        <v>3.15</v>
      </c>
      <c r="J49" s="21" t="s">
        <v>536</v>
      </c>
    </row>
    <row r="50" spans="2:10" x14ac:dyDescent="0.15"/>
  </sheetData>
  <sheetProtection algorithmName="SHA-512" hashValue="/DMu4qmPef2rlBegBVWuB9UeV6hIGTj9OpHK/yyEkiHk8ZCX/yd98A3ogQMaZtVNmjuYfOwFI4xhV9CeXV4Kcg==" saltValue="szk9bX7h3wH7su0uOywL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49" t="s">
        <v>537</v>
      </c>
      <c r="D34" s="1149"/>
      <c r="E34" s="1150"/>
      <c r="F34" s="32">
        <v>14.46</v>
      </c>
      <c r="G34" s="33">
        <v>15.39</v>
      </c>
      <c r="H34" s="33">
        <v>17.739999999999998</v>
      </c>
      <c r="I34" s="33">
        <v>23.05</v>
      </c>
      <c r="J34" s="34">
        <v>22.32</v>
      </c>
      <c r="K34" s="22"/>
      <c r="L34" s="22"/>
      <c r="M34" s="22"/>
      <c r="N34" s="22"/>
      <c r="O34" s="22"/>
      <c r="P34" s="22"/>
    </row>
    <row r="35" spans="1:16" ht="39" customHeight="1" x14ac:dyDescent="0.15">
      <c r="A35" s="22"/>
      <c r="B35" s="35"/>
      <c r="C35" s="1143" t="s">
        <v>538</v>
      </c>
      <c r="D35" s="1144"/>
      <c r="E35" s="1145"/>
      <c r="F35" s="36">
        <v>2.34</v>
      </c>
      <c r="G35" s="37">
        <v>3.68</v>
      </c>
      <c r="H35" s="37">
        <v>4.18</v>
      </c>
      <c r="I35" s="37">
        <v>4.7699999999999996</v>
      </c>
      <c r="J35" s="38">
        <v>5.21</v>
      </c>
      <c r="K35" s="22"/>
      <c r="L35" s="22"/>
      <c r="M35" s="22"/>
      <c r="N35" s="22"/>
      <c r="O35" s="22"/>
      <c r="P35" s="22"/>
    </row>
    <row r="36" spans="1:16" ht="39" customHeight="1" x14ac:dyDescent="0.15">
      <c r="A36" s="22"/>
      <c r="B36" s="35"/>
      <c r="C36" s="1143" t="s">
        <v>539</v>
      </c>
      <c r="D36" s="1144"/>
      <c r="E36" s="1145"/>
      <c r="F36" s="36">
        <v>3.98</v>
      </c>
      <c r="G36" s="37">
        <v>3.88</v>
      </c>
      <c r="H36" s="37">
        <v>3.58</v>
      </c>
      <c r="I36" s="37">
        <v>5.45</v>
      </c>
      <c r="J36" s="38">
        <v>3.27</v>
      </c>
      <c r="K36" s="22"/>
      <c r="L36" s="22"/>
      <c r="M36" s="22"/>
      <c r="N36" s="22"/>
      <c r="O36" s="22"/>
      <c r="P36" s="22"/>
    </row>
    <row r="37" spans="1:16" ht="39" customHeight="1" x14ac:dyDescent="0.15">
      <c r="A37" s="22"/>
      <c r="B37" s="35"/>
      <c r="C37" s="1143" t="s">
        <v>540</v>
      </c>
      <c r="D37" s="1144"/>
      <c r="E37" s="1145"/>
      <c r="F37" s="36">
        <v>0.6</v>
      </c>
      <c r="G37" s="37">
        <v>0.76</v>
      </c>
      <c r="H37" s="37">
        <v>0.99</v>
      </c>
      <c r="I37" s="37">
        <v>1.25</v>
      </c>
      <c r="J37" s="38">
        <v>1.06</v>
      </c>
      <c r="K37" s="22"/>
      <c r="L37" s="22"/>
      <c r="M37" s="22"/>
      <c r="N37" s="22"/>
      <c r="O37" s="22"/>
      <c r="P37" s="22"/>
    </row>
    <row r="38" spans="1:16" ht="39" customHeight="1" x14ac:dyDescent="0.15">
      <c r="A38" s="22"/>
      <c r="B38" s="35"/>
      <c r="C38" s="1143" t="s">
        <v>541</v>
      </c>
      <c r="D38" s="1144"/>
      <c r="E38" s="1145"/>
      <c r="F38" s="36">
        <v>0.02</v>
      </c>
      <c r="G38" s="37">
        <v>0.08</v>
      </c>
      <c r="H38" s="37">
        <v>0.06</v>
      </c>
      <c r="I38" s="37">
        <v>0.11</v>
      </c>
      <c r="J38" s="38">
        <v>0.08</v>
      </c>
      <c r="K38" s="22"/>
      <c r="L38" s="22"/>
      <c r="M38" s="22"/>
      <c r="N38" s="22"/>
      <c r="O38" s="22"/>
      <c r="P38" s="22"/>
    </row>
    <row r="39" spans="1:16" ht="39" customHeight="1" x14ac:dyDescent="0.15">
      <c r="A39" s="22"/>
      <c r="B39" s="35"/>
      <c r="C39" s="1143" t="s">
        <v>542</v>
      </c>
      <c r="D39" s="1144"/>
      <c r="E39" s="1145"/>
      <c r="F39" s="36">
        <v>0</v>
      </c>
      <c r="G39" s="37">
        <v>0</v>
      </c>
      <c r="H39" s="37">
        <v>0</v>
      </c>
      <c r="I39" s="37">
        <v>0</v>
      </c>
      <c r="J39" s="38">
        <v>0.01</v>
      </c>
      <c r="K39" s="22"/>
      <c r="L39" s="22"/>
      <c r="M39" s="22"/>
      <c r="N39" s="22"/>
      <c r="O39" s="22"/>
      <c r="P39" s="22"/>
    </row>
    <row r="40" spans="1:16" ht="39" customHeight="1" x14ac:dyDescent="0.15">
      <c r="A40" s="22"/>
      <c r="B40" s="35"/>
      <c r="C40" s="1143" t="s">
        <v>543</v>
      </c>
      <c r="D40" s="1144"/>
      <c r="E40" s="1145"/>
      <c r="F40" s="36">
        <v>0.01</v>
      </c>
      <c r="G40" s="37">
        <v>0</v>
      </c>
      <c r="H40" s="37">
        <v>0</v>
      </c>
      <c r="I40" s="37">
        <v>0.01</v>
      </c>
      <c r="J40" s="38">
        <v>0</v>
      </c>
      <c r="K40" s="22"/>
      <c r="L40" s="22"/>
      <c r="M40" s="22"/>
      <c r="N40" s="22"/>
      <c r="O40" s="22"/>
      <c r="P40" s="22"/>
    </row>
    <row r="41" spans="1:16" ht="39" customHeight="1" x14ac:dyDescent="0.15">
      <c r="A41" s="22"/>
      <c r="B41" s="35"/>
      <c r="C41" s="1143" t="s">
        <v>544</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545</v>
      </c>
      <c r="D42" s="1144"/>
      <c r="E42" s="1145"/>
      <c r="F42" s="36" t="s">
        <v>493</v>
      </c>
      <c r="G42" s="37" t="s">
        <v>493</v>
      </c>
      <c r="H42" s="37" t="s">
        <v>493</v>
      </c>
      <c r="I42" s="37" t="s">
        <v>493</v>
      </c>
      <c r="J42" s="38" t="s">
        <v>493</v>
      </c>
      <c r="K42" s="22"/>
      <c r="L42" s="22"/>
      <c r="M42" s="22"/>
      <c r="N42" s="22"/>
      <c r="O42" s="22"/>
      <c r="P42" s="22"/>
    </row>
    <row r="43" spans="1:16" ht="39" customHeight="1" thickBot="1" x14ac:dyDescent="0.2">
      <c r="A43" s="22"/>
      <c r="B43" s="40"/>
      <c r="C43" s="1146" t="s">
        <v>546</v>
      </c>
      <c r="D43" s="1147"/>
      <c r="E43" s="1148"/>
      <c r="F43" s="41">
        <v>0.56999999999999995</v>
      </c>
      <c r="G43" s="42">
        <v>0.57999999999999996</v>
      </c>
      <c r="H43" s="42">
        <v>0.54</v>
      </c>
      <c r="I43" s="42">
        <v>0.47</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vvUt6lJ8UG3cNGGoP+kml1ty1gFODSp9XBLVl97HDNURfdj/JxthtL4dt7RQw9SsUcI9A8kMQvYJVy8/hp0gA==" saltValue="X9IGHWkjgvLjWeE7mtH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4" t="s">
        <v>9</v>
      </c>
      <c r="C45" s="1175"/>
      <c r="D45" s="58"/>
      <c r="E45" s="1180" t="s">
        <v>10</v>
      </c>
      <c r="F45" s="1180"/>
      <c r="G45" s="1180"/>
      <c r="H45" s="1180"/>
      <c r="I45" s="1180"/>
      <c r="J45" s="1181"/>
      <c r="K45" s="59">
        <v>3884</v>
      </c>
      <c r="L45" s="60">
        <v>3627</v>
      </c>
      <c r="M45" s="60">
        <v>3437</v>
      </c>
      <c r="N45" s="60">
        <v>3413</v>
      </c>
      <c r="O45" s="61">
        <v>3413</v>
      </c>
      <c r="P45" s="48"/>
      <c r="Q45" s="48"/>
      <c r="R45" s="48"/>
      <c r="S45" s="48"/>
      <c r="T45" s="48"/>
      <c r="U45" s="48"/>
    </row>
    <row r="46" spans="1:21" ht="30.75" customHeight="1" x14ac:dyDescent="0.15">
      <c r="A46" s="48"/>
      <c r="B46" s="1176"/>
      <c r="C46" s="1177"/>
      <c r="D46" s="62"/>
      <c r="E46" s="1153" t="s">
        <v>11</v>
      </c>
      <c r="F46" s="1153"/>
      <c r="G46" s="1153"/>
      <c r="H46" s="1153"/>
      <c r="I46" s="1153"/>
      <c r="J46" s="1154"/>
      <c r="K46" s="63" t="s">
        <v>493</v>
      </c>
      <c r="L46" s="64" t="s">
        <v>493</v>
      </c>
      <c r="M46" s="64" t="s">
        <v>493</v>
      </c>
      <c r="N46" s="64" t="s">
        <v>493</v>
      </c>
      <c r="O46" s="65" t="s">
        <v>493</v>
      </c>
      <c r="P46" s="48"/>
      <c r="Q46" s="48"/>
      <c r="R46" s="48"/>
      <c r="S46" s="48"/>
      <c r="T46" s="48"/>
      <c r="U46" s="48"/>
    </row>
    <row r="47" spans="1:21" ht="30.75" customHeight="1" x14ac:dyDescent="0.15">
      <c r="A47" s="48"/>
      <c r="B47" s="1176"/>
      <c r="C47" s="1177"/>
      <c r="D47" s="62"/>
      <c r="E47" s="1153" t="s">
        <v>12</v>
      </c>
      <c r="F47" s="1153"/>
      <c r="G47" s="1153"/>
      <c r="H47" s="1153"/>
      <c r="I47" s="1153"/>
      <c r="J47" s="1154"/>
      <c r="K47" s="63" t="s">
        <v>493</v>
      </c>
      <c r="L47" s="64" t="s">
        <v>493</v>
      </c>
      <c r="M47" s="64" t="s">
        <v>493</v>
      </c>
      <c r="N47" s="64" t="s">
        <v>493</v>
      </c>
      <c r="O47" s="65" t="s">
        <v>493</v>
      </c>
      <c r="P47" s="48"/>
      <c r="Q47" s="48"/>
      <c r="R47" s="48"/>
      <c r="S47" s="48"/>
      <c r="T47" s="48"/>
      <c r="U47" s="48"/>
    </row>
    <row r="48" spans="1:21" ht="30.75" customHeight="1" x14ac:dyDescent="0.15">
      <c r="A48" s="48"/>
      <c r="B48" s="1176"/>
      <c r="C48" s="1177"/>
      <c r="D48" s="62"/>
      <c r="E48" s="1153" t="s">
        <v>13</v>
      </c>
      <c r="F48" s="1153"/>
      <c r="G48" s="1153"/>
      <c r="H48" s="1153"/>
      <c r="I48" s="1153"/>
      <c r="J48" s="1154"/>
      <c r="K48" s="63">
        <v>2753</v>
      </c>
      <c r="L48" s="64">
        <v>2826</v>
      </c>
      <c r="M48" s="64">
        <v>2841</v>
      </c>
      <c r="N48" s="64">
        <v>2796</v>
      </c>
      <c r="O48" s="65">
        <v>2828</v>
      </c>
      <c r="P48" s="48"/>
      <c r="Q48" s="48"/>
      <c r="R48" s="48"/>
      <c r="S48" s="48"/>
      <c r="T48" s="48"/>
      <c r="U48" s="48"/>
    </row>
    <row r="49" spans="1:21" ht="30.75" customHeight="1" x14ac:dyDescent="0.15">
      <c r="A49" s="48"/>
      <c r="B49" s="1176"/>
      <c r="C49" s="1177"/>
      <c r="D49" s="62"/>
      <c r="E49" s="1153" t="s">
        <v>14</v>
      </c>
      <c r="F49" s="1153"/>
      <c r="G49" s="1153"/>
      <c r="H49" s="1153"/>
      <c r="I49" s="1153"/>
      <c r="J49" s="1154"/>
      <c r="K49" s="63">
        <v>227</v>
      </c>
      <c r="L49" s="64">
        <v>231</v>
      </c>
      <c r="M49" s="64">
        <v>240</v>
      </c>
      <c r="N49" s="64">
        <v>239</v>
      </c>
      <c r="O49" s="65">
        <v>244</v>
      </c>
      <c r="P49" s="48"/>
      <c r="Q49" s="48"/>
      <c r="R49" s="48"/>
      <c r="S49" s="48"/>
      <c r="T49" s="48"/>
      <c r="U49" s="48"/>
    </row>
    <row r="50" spans="1:21" ht="30.75" customHeight="1" x14ac:dyDescent="0.15">
      <c r="A50" s="48"/>
      <c r="B50" s="1176"/>
      <c r="C50" s="1177"/>
      <c r="D50" s="62"/>
      <c r="E50" s="1153" t="s">
        <v>15</v>
      </c>
      <c r="F50" s="1153"/>
      <c r="G50" s="1153"/>
      <c r="H50" s="1153"/>
      <c r="I50" s="1153"/>
      <c r="J50" s="1154"/>
      <c r="K50" s="63">
        <v>41</v>
      </c>
      <c r="L50" s="64">
        <v>32</v>
      </c>
      <c r="M50" s="64">
        <v>27</v>
      </c>
      <c r="N50" s="64">
        <v>17</v>
      </c>
      <c r="O50" s="65">
        <v>17</v>
      </c>
      <c r="P50" s="48"/>
      <c r="Q50" s="48"/>
      <c r="R50" s="48"/>
      <c r="S50" s="48"/>
      <c r="T50" s="48"/>
      <c r="U50" s="48"/>
    </row>
    <row r="51" spans="1:21" ht="30.75" customHeight="1" x14ac:dyDescent="0.15">
      <c r="A51" s="48"/>
      <c r="B51" s="1178"/>
      <c r="C51" s="1179"/>
      <c r="D51" s="66"/>
      <c r="E51" s="1153" t="s">
        <v>16</v>
      </c>
      <c r="F51" s="1153"/>
      <c r="G51" s="1153"/>
      <c r="H51" s="1153"/>
      <c r="I51" s="1153"/>
      <c r="J51" s="1154"/>
      <c r="K51" s="63" t="s">
        <v>493</v>
      </c>
      <c r="L51" s="64">
        <v>0</v>
      </c>
      <c r="M51" s="64">
        <v>0</v>
      </c>
      <c r="N51" s="64" t="s">
        <v>493</v>
      </c>
      <c r="O51" s="65" t="s">
        <v>493</v>
      </c>
      <c r="P51" s="48"/>
      <c r="Q51" s="48"/>
      <c r="R51" s="48"/>
      <c r="S51" s="48"/>
      <c r="T51" s="48"/>
      <c r="U51" s="48"/>
    </row>
    <row r="52" spans="1:21" ht="30.75" customHeight="1" x14ac:dyDescent="0.15">
      <c r="A52" s="48"/>
      <c r="B52" s="1151" t="s">
        <v>17</v>
      </c>
      <c r="C52" s="1152"/>
      <c r="D52" s="66"/>
      <c r="E52" s="1153" t="s">
        <v>18</v>
      </c>
      <c r="F52" s="1153"/>
      <c r="G52" s="1153"/>
      <c r="H52" s="1153"/>
      <c r="I52" s="1153"/>
      <c r="J52" s="1154"/>
      <c r="K52" s="63">
        <v>6432</v>
      </c>
      <c r="L52" s="64">
        <v>6468</v>
      </c>
      <c r="M52" s="64">
        <v>6237</v>
      </c>
      <c r="N52" s="64">
        <v>6129</v>
      </c>
      <c r="O52" s="65">
        <v>6271</v>
      </c>
      <c r="P52" s="48"/>
      <c r="Q52" s="48"/>
      <c r="R52" s="48"/>
      <c r="S52" s="48"/>
      <c r="T52" s="48"/>
      <c r="U52" s="48"/>
    </row>
    <row r="53" spans="1:21" ht="30.75" customHeight="1" thickBot="1" x14ac:dyDescent="0.2">
      <c r="A53" s="48"/>
      <c r="B53" s="1155" t="s">
        <v>19</v>
      </c>
      <c r="C53" s="1156"/>
      <c r="D53" s="67"/>
      <c r="E53" s="1157" t="s">
        <v>20</v>
      </c>
      <c r="F53" s="1157"/>
      <c r="G53" s="1157"/>
      <c r="H53" s="1157"/>
      <c r="I53" s="1157"/>
      <c r="J53" s="1158"/>
      <c r="K53" s="68">
        <v>473</v>
      </c>
      <c r="L53" s="69">
        <v>248</v>
      </c>
      <c r="M53" s="69">
        <v>308</v>
      </c>
      <c r="N53" s="69">
        <v>336</v>
      </c>
      <c r="O53" s="70">
        <v>231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59" t="s">
        <v>24</v>
      </c>
      <c r="C58" s="1160"/>
      <c r="D58" s="1165" t="s">
        <v>25</v>
      </c>
      <c r="E58" s="1166"/>
      <c r="F58" s="1166"/>
      <c r="G58" s="1166"/>
      <c r="H58" s="1166"/>
      <c r="I58" s="1166"/>
      <c r="J58" s="1167"/>
      <c r="K58" s="83" t="s">
        <v>576</v>
      </c>
      <c r="L58" s="84" t="s">
        <v>576</v>
      </c>
      <c r="M58" s="84" t="s">
        <v>576</v>
      </c>
      <c r="N58" s="84" t="s">
        <v>576</v>
      </c>
      <c r="O58" s="85" t="s">
        <v>576</v>
      </c>
    </row>
    <row r="59" spans="1:21" ht="31.5" customHeight="1" x14ac:dyDescent="0.15">
      <c r="B59" s="1161"/>
      <c r="C59" s="1162"/>
      <c r="D59" s="1168" t="s">
        <v>26</v>
      </c>
      <c r="E59" s="1169"/>
      <c r="F59" s="1169"/>
      <c r="G59" s="1169"/>
      <c r="H59" s="1169"/>
      <c r="I59" s="1169"/>
      <c r="J59" s="1170"/>
      <c r="K59" s="86" t="s">
        <v>576</v>
      </c>
      <c r="L59" s="87" t="s">
        <v>576</v>
      </c>
      <c r="M59" s="87" t="s">
        <v>576</v>
      </c>
      <c r="N59" s="87" t="s">
        <v>576</v>
      </c>
      <c r="O59" s="88" t="s">
        <v>576</v>
      </c>
    </row>
    <row r="60" spans="1:21" ht="31.5" customHeight="1" thickBot="1" x14ac:dyDescent="0.2">
      <c r="B60" s="1163"/>
      <c r="C60" s="1164"/>
      <c r="D60" s="1171" t="s">
        <v>27</v>
      </c>
      <c r="E60" s="1172"/>
      <c r="F60" s="1172"/>
      <c r="G60" s="1172"/>
      <c r="H60" s="1172"/>
      <c r="I60" s="1172"/>
      <c r="J60" s="1173"/>
      <c r="K60" s="89" t="s">
        <v>576</v>
      </c>
      <c r="L60" s="90" t="s">
        <v>576</v>
      </c>
      <c r="M60" s="90" t="s">
        <v>576</v>
      </c>
      <c r="N60" s="90" t="s">
        <v>576</v>
      </c>
      <c r="O60" s="91" t="s">
        <v>576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9K1c3NLdgLC/FggcUy9A1jJM2B+uKafYyO7QlZrQwk6SU8nvhCsF/09NGo7siw+Vaz4zEsEXMv3grP88BEX6Q==" saltValue="OfOHXqPqRwYJGRUrKU7k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4" t="s">
        <v>30</v>
      </c>
      <c r="C41" s="1195"/>
      <c r="D41" s="105"/>
      <c r="E41" s="1196" t="s">
        <v>31</v>
      </c>
      <c r="F41" s="1196"/>
      <c r="G41" s="1196"/>
      <c r="H41" s="1197"/>
      <c r="I41" s="355">
        <v>46069</v>
      </c>
      <c r="J41" s="356">
        <v>46687</v>
      </c>
      <c r="K41" s="356">
        <v>44817</v>
      </c>
      <c r="L41" s="356">
        <v>41912</v>
      </c>
      <c r="M41" s="357">
        <v>40197</v>
      </c>
    </row>
    <row r="42" spans="2:13" ht="27.75" customHeight="1" x14ac:dyDescent="0.15">
      <c r="B42" s="1184"/>
      <c r="C42" s="1185"/>
      <c r="D42" s="106"/>
      <c r="E42" s="1188" t="s">
        <v>32</v>
      </c>
      <c r="F42" s="1188"/>
      <c r="G42" s="1188"/>
      <c r="H42" s="1189"/>
      <c r="I42" s="358">
        <v>146</v>
      </c>
      <c r="J42" s="359">
        <v>238</v>
      </c>
      <c r="K42" s="359">
        <v>211</v>
      </c>
      <c r="L42" s="359">
        <v>189</v>
      </c>
      <c r="M42" s="360">
        <v>46</v>
      </c>
    </row>
    <row r="43" spans="2:13" ht="27.75" customHeight="1" x14ac:dyDescent="0.15">
      <c r="B43" s="1184"/>
      <c r="C43" s="1185"/>
      <c r="D43" s="106"/>
      <c r="E43" s="1188" t="s">
        <v>33</v>
      </c>
      <c r="F43" s="1188"/>
      <c r="G43" s="1188"/>
      <c r="H43" s="1189"/>
      <c r="I43" s="358">
        <v>35346</v>
      </c>
      <c r="J43" s="359">
        <v>31281</v>
      </c>
      <c r="K43" s="359">
        <v>29915</v>
      </c>
      <c r="L43" s="359">
        <v>27962</v>
      </c>
      <c r="M43" s="360">
        <v>26783</v>
      </c>
    </row>
    <row r="44" spans="2:13" ht="27.75" customHeight="1" x14ac:dyDescent="0.15">
      <c r="B44" s="1184"/>
      <c r="C44" s="1185"/>
      <c r="D44" s="106"/>
      <c r="E44" s="1188" t="s">
        <v>34</v>
      </c>
      <c r="F44" s="1188"/>
      <c r="G44" s="1188"/>
      <c r="H44" s="1189"/>
      <c r="I44" s="358">
        <v>2686</v>
      </c>
      <c r="J44" s="359">
        <v>2687</v>
      </c>
      <c r="K44" s="359">
        <v>2569</v>
      </c>
      <c r="L44" s="359">
        <v>2452</v>
      </c>
      <c r="M44" s="360">
        <v>2869</v>
      </c>
    </row>
    <row r="45" spans="2:13" ht="27.75" customHeight="1" x14ac:dyDescent="0.15">
      <c r="B45" s="1184"/>
      <c r="C45" s="1185"/>
      <c r="D45" s="106"/>
      <c r="E45" s="1188" t="s">
        <v>35</v>
      </c>
      <c r="F45" s="1188"/>
      <c r="G45" s="1188"/>
      <c r="H45" s="1189"/>
      <c r="I45" s="358">
        <v>7197</v>
      </c>
      <c r="J45" s="359">
        <v>7288</v>
      </c>
      <c r="K45" s="359">
        <v>7347</v>
      </c>
      <c r="L45" s="359">
        <v>7350</v>
      </c>
      <c r="M45" s="360">
        <v>7148</v>
      </c>
    </row>
    <row r="46" spans="2:13" ht="27.75" customHeight="1" x14ac:dyDescent="0.15">
      <c r="B46" s="1184"/>
      <c r="C46" s="1185"/>
      <c r="D46" s="107"/>
      <c r="E46" s="1188" t="s">
        <v>36</v>
      </c>
      <c r="F46" s="1188"/>
      <c r="G46" s="1188"/>
      <c r="H46" s="1189"/>
      <c r="I46" s="358">
        <v>3</v>
      </c>
      <c r="J46" s="359">
        <v>2</v>
      </c>
      <c r="K46" s="359">
        <v>1</v>
      </c>
      <c r="L46" s="359">
        <v>1</v>
      </c>
      <c r="M46" s="360">
        <v>1</v>
      </c>
    </row>
    <row r="47" spans="2:13" ht="27.75" customHeight="1" x14ac:dyDescent="0.15">
      <c r="B47" s="1184"/>
      <c r="C47" s="1185"/>
      <c r="D47" s="108"/>
      <c r="E47" s="1198" t="s">
        <v>37</v>
      </c>
      <c r="F47" s="1199"/>
      <c r="G47" s="1199"/>
      <c r="H47" s="1200"/>
      <c r="I47" s="358" t="s">
        <v>493</v>
      </c>
      <c r="J47" s="359" t="s">
        <v>493</v>
      </c>
      <c r="K47" s="359" t="s">
        <v>493</v>
      </c>
      <c r="L47" s="359" t="s">
        <v>493</v>
      </c>
      <c r="M47" s="360" t="s">
        <v>493</v>
      </c>
    </row>
    <row r="48" spans="2:13" ht="27.75" customHeight="1" x14ac:dyDescent="0.15">
      <c r="B48" s="1184"/>
      <c r="C48" s="1185"/>
      <c r="D48" s="106"/>
      <c r="E48" s="1188" t="s">
        <v>38</v>
      </c>
      <c r="F48" s="1188"/>
      <c r="G48" s="1188"/>
      <c r="H48" s="1189"/>
      <c r="I48" s="358" t="s">
        <v>493</v>
      </c>
      <c r="J48" s="359" t="s">
        <v>493</v>
      </c>
      <c r="K48" s="359" t="s">
        <v>493</v>
      </c>
      <c r="L48" s="359" t="s">
        <v>493</v>
      </c>
      <c r="M48" s="360" t="s">
        <v>493</v>
      </c>
    </row>
    <row r="49" spans="2:13" ht="27.75" customHeight="1" x14ac:dyDescent="0.15">
      <c r="B49" s="1186"/>
      <c r="C49" s="1187"/>
      <c r="D49" s="106"/>
      <c r="E49" s="1188" t="s">
        <v>39</v>
      </c>
      <c r="F49" s="1188"/>
      <c r="G49" s="1188"/>
      <c r="H49" s="1189"/>
      <c r="I49" s="358" t="s">
        <v>493</v>
      </c>
      <c r="J49" s="359" t="s">
        <v>493</v>
      </c>
      <c r="K49" s="359" t="s">
        <v>493</v>
      </c>
      <c r="L49" s="359" t="s">
        <v>493</v>
      </c>
      <c r="M49" s="360" t="s">
        <v>493</v>
      </c>
    </row>
    <row r="50" spans="2:13" ht="27.75" customHeight="1" x14ac:dyDescent="0.15">
      <c r="B50" s="1182" t="s">
        <v>40</v>
      </c>
      <c r="C50" s="1183"/>
      <c r="D50" s="109"/>
      <c r="E50" s="1188" t="s">
        <v>41</v>
      </c>
      <c r="F50" s="1188"/>
      <c r="G50" s="1188"/>
      <c r="H50" s="1189"/>
      <c r="I50" s="358">
        <v>34153</v>
      </c>
      <c r="J50" s="359">
        <v>34269</v>
      </c>
      <c r="K50" s="359">
        <v>35276</v>
      </c>
      <c r="L50" s="359">
        <v>35201</v>
      </c>
      <c r="M50" s="360">
        <v>35781</v>
      </c>
    </row>
    <row r="51" spans="2:13" ht="27.75" customHeight="1" x14ac:dyDescent="0.15">
      <c r="B51" s="1184"/>
      <c r="C51" s="1185"/>
      <c r="D51" s="106"/>
      <c r="E51" s="1188" t="s">
        <v>42</v>
      </c>
      <c r="F51" s="1188"/>
      <c r="G51" s="1188"/>
      <c r="H51" s="1189"/>
      <c r="I51" s="358">
        <v>6472</v>
      </c>
      <c r="J51" s="359">
        <v>6888</v>
      </c>
      <c r="K51" s="359">
        <v>6572</v>
      </c>
      <c r="L51" s="359">
        <v>5560</v>
      </c>
      <c r="M51" s="360">
        <v>5306</v>
      </c>
    </row>
    <row r="52" spans="2:13" ht="27.75" customHeight="1" x14ac:dyDescent="0.15">
      <c r="B52" s="1186"/>
      <c r="C52" s="1187"/>
      <c r="D52" s="106"/>
      <c r="E52" s="1188" t="s">
        <v>43</v>
      </c>
      <c r="F52" s="1188"/>
      <c r="G52" s="1188"/>
      <c r="H52" s="1189"/>
      <c r="I52" s="358">
        <v>70606</v>
      </c>
      <c r="J52" s="359">
        <v>70302</v>
      </c>
      <c r="K52" s="359">
        <v>67551</v>
      </c>
      <c r="L52" s="359">
        <v>63758</v>
      </c>
      <c r="M52" s="360">
        <v>60364</v>
      </c>
    </row>
    <row r="53" spans="2:13" ht="27.75" customHeight="1" thickBot="1" x14ac:dyDescent="0.2">
      <c r="B53" s="1190" t="s">
        <v>19</v>
      </c>
      <c r="C53" s="1191"/>
      <c r="D53" s="110"/>
      <c r="E53" s="1192" t="s">
        <v>44</v>
      </c>
      <c r="F53" s="1192"/>
      <c r="G53" s="1192"/>
      <c r="H53" s="1193"/>
      <c r="I53" s="361">
        <v>-19784</v>
      </c>
      <c r="J53" s="362">
        <v>-23277</v>
      </c>
      <c r="K53" s="362">
        <v>-24540</v>
      </c>
      <c r="L53" s="362">
        <v>-24653</v>
      </c>
      <c r="M53" s="363">
        <v>-24407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QGKQYEDFmYI2cwWbQ2j0WGMi6ogn4+YH2BQsYmVxi5dBw2v+qxh4A+SV3no5g6D9WuiT1xz0BE1Pn1wKb6Gzw==" saltValue="jhRHKjmEJW5f/ZhvuCwC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09" t="s">
        <v>46</v>
      </c>
      <c r="D55" s="1209"/>
      <c r="E55" s="1210"/>
      <c r="F55" s="122">
        <v>7021</v>
      </c>
      <c r="G55" s="122">
        <v>6598</v>
      </c>
      <c r="H55" s="123">
        <v>6621</v>
      </c>
    </row>
    <row r="56" spans="2:8" ht="52.5" customHeight="1" x14ac:dyDescent="0.15">
      <c r="B56" s="124"/>
      <c r="C56" s="1211" t="s">
        <v>47</v>
      </c>
      <c r="D56" s="1211"/>
      <c r="E56" s="1212"/>
      <c r="F56" s="125">
        <v>6325</v>
      </c>
      <c r="G56" s="125">
        <v>5463</v>
      </c>
      <c r="H56" s="126">
        <v>5209</v>
      </c>
    </row>
    <row r="57" spans="2:8" ht="53.25" customHeight="1" x14ac:dyDescent="0.15">
      <c r="B57" s="124"/>
      <c r="C57" s="1213" t="s">
        <v>48</v>
      </c>
      <c r="D57" s="1213"/>
      <c r="E57" s="1214"/>
      <c r="F57" s="127">
        <v>23638</v>
      </c>
      <c r="G57" s="127">
        <v>24883</v>
      </c>
      <c r="H57" s="128">
        <v>25641</v>
      </c>
    </row>
    <row r="58" spans="2:8" ht="45.75" customHeight="1" x14ac:dyDescent="0.15">
      <c r="B58" s="129"/>
      <c r="C58" s="1201" t="s">
        <v>570</v>
      </c>
      <c r="D58" s="1202"/>
      <c r="E58" s="1203"/>
      <c r="F58" s="130">
        <v>8444</v>
      </c>
      <c r="G58" s="130">
        <v>9030</v>
      </c>
      <c r="H58" s="131">
        <v>9173</v>
      </c>
    </row>
    <row r="59" spans="2:8" ht="45.75" customHeight="1" x14ac:dyDescent="0.15">
      <c r="B59" s="129"/>
      <c r="C59" s="1201" t="s">
        <v>571</v>
      </c>
      <c r="D59" s="1202"/>
      <c r="E59" s="1203"/>
      <c r="F59" s="130">
        <v>4679</v>
      </c>
      <c r="G59" s="130">
        <v>4815</v>
      </c>
      <c r="H59" s="131">
        <v>4934</v>
      </c>
    </row>
    <row r="60" spans="2:8" ht="45.75" customHeight="1" x14ac:dyDescent="0.15">
      <c r="B60" s="129"/>
      <c r="C60" s="1201" t="s">
        <v>572</v>
      </c>
      <c r="D60" s="1202"/>
      <c r="E60" s="1203"/>
      <c r="F60" s="130">
        <v>3312</v>
      </c>
      <c r="G60" s="130">
        <v>3429</v>
      </c>
      <c r="H60" s="131">
        <v>3522</v>
      </c>
    </row>
    <row r="61" spans="2:8" ht="45.75" customHeight="1" x14ac:dyDescent="0.15">
      <c r="B61" s="129"/>
      <c r="C61" s="1201" t="s">
        <v>573</v>
      </c>
      <c r="D61" s="1202"/>
      <c r="E61" s="1203"/>
      <c r="F61" s="130">
        <v>2455</v>
      </c>
      <c r="G61" s="130">
        <v>2759</v>
      </c>
      <c r="H61" s="131">
        <v>2978</v>
      </c>
    </row>
    <row r="62" spans="2:8" ht="45.75" customHeight="1" thickBot="1" x14ac:dyDescent="0.2">
      <c r="B62" s="132"/>
      <c r="C62" s="1204" t="s">
        <v>574</v>
      </c>
      <c r="D62" s="1205"/>
      <c r="E62" s="1206"/>
      <c r="F62" s="133">
        <v>1913</v>
      </c>
      <c r="G62" s="133">
        <v>1818</v>
      </c>
      <c r="H62" s="134">
        <v>1824</v>
      </c>
    </row>
    <row r="63" spans="2:8" ht="52.5" customHeight="1" thickBot="1" x14ac:dyDescent="0.2">
      <c r="B63" s="135"/>
      <c r="C63" s="1207" t="s">
        <v>49</v>
      </c>
      <c r="D63" s="1207"/>
      <c r="E63" s="1208"/>
      <c r="F63" s="136">
        <v>36983</v>
      </c>
      <c r="G63" s="136">
        <v>36945</v>
      </c>
      <c r="H63" s="137">
        <v>37470</v>
      </c>
    </row>
    <row r="64" spans="2:8" x14ac:dyDescent="0.15"/>
  </sheetData>
  <sheetProtection algorithmName="SHA-512" hashValue="a3ERj7km28u0p3/utGapUFVI+jcBf2ItgZpyTZchqQYSK51u+3boS+vS6zt82d3Ws8WOVjgvE3ifNRsNZWLT4w==" saltValue="JX9jmQu2PDEEMc6Vv20k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83819</v>
      </c>
      <c r="E3" s="156"/>
      <c r="F3" s="157">
        <v>66343</v>
      </c>
      <c r="G3" s="158"/>
      <c r="H3" s="159"/>
    </row>
    <row r="4" spans="1:8" x14ac:dyDescent="0.15">
      <c r="A4" s="160"/>
      <c r="B4" s="161"/>
      <c r="C4" s="162"/>
      <c r="D4" s="163">
        <v>39051</v>
      </c>
      <c r="E4" s="164"/>
      <c r="F4" s="165">
        <v>34529</v>
      </c>
      <c r="G4" s="166"/>
      <c r="H4" s="167"/>
    </row>
    <row r="5" spans="1:8" x14ac:dyDescent="0.15">
      <c r="A5" s="148" t="s">
        <v>525</v>
      </c>
      <c r="B5" s="153"/>
      <c r="C5" s="154"/>
      <c r="D5" s="155">
        <v>45375</v>
      </c>
      <c r="E5" s="156"/>
      <c r="F5" s="157">
        <v>56416</v>
      </c>
      <c r="G5" s="158"/>
      <c r="H5" s="159"/>
    </row>
    <row r="6" spans="1:8" x14ac:dyDescent="0.15">
      <c r="A6" s="160"/>
      <c r="B6" s="161"/>
      <c r="C6" s="162"/>
      <c r="D6" s="163">
        <v>22552</v>
      </c>
      <c r="E6" s="164"/>
      <c r="F6" s="165">
        <v>32623</v>
      </c>
      <c r="G6" s="166"/>
      <c r="H6" s="167"/>
    </row>
    <row r="7" spans="1:8" x14ac:dyDescent="0.15">
      <c r="A7" s="148" t="s">
        <v>526</v>
      </c>
      <c r="B7" s="153"/>
      <c r="C7" s="154"/>
      <c r="D7" s="155">
        <v>42382</v>
      </c>
      <c r="E7" s="156"/>
      <c r="F7" s="157">
        <v>49217</v>
      </c>
      <c r="G7" s="158"/>
      <c r="H7" s="159"/>
    </row>
    <row r="8" spans="1:8" x14ac:dyDescent="0.15">
      <c r="A8" s="160"/>
      <c r="B8" s="161"/>
      <c r="C8" s="162"/>
      <c r="D8" s="163">
        <v>18363</v>
      </c>
      <c r="E8" s="164"/>
      <c r="F8" s="165">
        <v>27232</v>
      </c>
      <c r="G8" s="166"/>
      <c r="H8" s="167"/>
    </row>
    <row r="9" spans="1:8" x14ac:dyDescent="0.15">
      <c r="A9" s="148" t="s">
        <v>527</v>
      </c>
      <c r="B9" s="153"/>
      <c r="C9" s="154"/>
      <c r="D9" s="155">
        <v>26675</v>
      </c>
      <c r="E9" s="156"/>
      <c r="F9" s="157">
        <v>49211</v>
      </c>
      <c r="G9" s="158"/>
      <c r="H9" s="159"/>
    </row>
    <row r="10" spans="1:8" x14ac:dyDescent="0.15">
      <c r="A10" s="160"/>
      <c r="B10" s="161"/>
      <c r="C10" s="162"/>
      <c r="D10" s="163">
        <v>17796</v>
      </c>
      <c r="E10" s="164"/>
      <c r="F10" s="165">
        <v>28367</v>
      </c>
      <c r="G10" s="166"/>
      <c r="H10" s="167"/>
    </row>
    <row r="11" spans="1:8" x14ac:dyDescent="0.15">
      <c r="A11" s="148" t="s">
        <v>528</v>
      </c>
      <c r="B11" s="153"/>
      <c r="C11" s="154"/>
      <c r="D11" s="155">
        <v>36373</v>
      </c>
      <c r="E11" s="156"/>
      <c r="F11" s="157">
        <v>51738</v>
      </c>
      <c r="G11" s="158"/>
      <c r="H11" s="159"/>
    </row>
    <row r="12" spans="1:8" x14ac:dyDescent="0.15">
      <c r="A12" s="160"/>
      <c r="B12" s="161"/>
      <c r="C12" s="168"/>
      <c r="D12" s="163">
        <v>19201</v>
      </c>
      <c r="E12" s="164"/>
      <c r="F12" s="165">
        <v>30360</v>
      </c>
      <c r="G12" s="166"/>
      <c r="H12" s="167"/>
    </row>
    <row r="13" spans="1:8" x14ac:dyDescent="0.15">
      <c r="A13" s="148"/>
      <c r="B13" s="153"/>
      <c r="C13" s="169"/>
      <c r="D13" s="170">
        <v>46925</v>
      </c>
      <c r="E13" s="171"/>
      <c r="F13" s="172">
        <v>54585</v>
      </c>
      <c r="G13" s="173"/>
      <c r="H13" s="159"/>
    </row>
    <row r="14" spans="1:8" x14ac:dyDescent="0.15">
      <c r="A14" s="160"/>
      <c r="B14" s="161"/>
      <c r="C14" s="162"/>
      <c r="D14" s="163">
        <v>23393</v>
      </c>
      <c r="E14" s="164"/>
      <c r="F14" s="165">
        <v>30622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4.0199999999999996</v>
      </c>
      <c r="C19" s="174">
        <f>ROUND(VALUE(SUBSTITUTE(実質収支比率等に係る経年分析!G$48,"▲","-")),2)</f>
        <v>3.88</v>
      </c>
      <c r="D19" s="174">
        <f>ROUND(VALUE(SUBSTITUTE(実質収支比率等に係る経年分析!H$48,"▲","-")),2)</f>
        <v>3.58</v>
      </c>
      <c r="E19" s="174">
        <f>ROUND(VALUE(SUBSTITUTE(実質収支比率等に係る経年分析!I$48,"▲","-")),2)</f>
        <v>5.45</v>
      </c>
      <c r="F19" s="174">
        <f>ROUND(VALUE(SUBSTITUTE(実質収支比率等に係る経年分析!J$48,"▲","-")),2)</f>
        <v>3.27</v>
      </c>
    </row>
    <row r="20" spans="1:11" x14ac:dyDescent="0.15">
      <c r="A20" s="174" t="s">
        <v>53</v>
      </c>
      <c r="B20" s="174">
        <f>ROUND(VALUE(SUBSTITUTE(実質収支比率等に係る経年分析!F$47,"▲","-")),2)</f>
        <v>18.96</v>
      </c>
      <c r="C20" s="174">
        <f>ROUND(VALUE(SUBSTITUTE(実質収支比率等に係る経年分析!G$47,"▲","-")),2)</f>
        <v>16.309999999999999</v>
      </c>
      <c r="D20" s="174">
        <f>ROUND(VALUE(SUBSTITUTE(実質収支比率等に係る経年分析!H$47,"▲","-")),2)</f>
        <v>20.3</v>
      </c>
      <c r="E20" s="174">
        <f>ROUND(VALUE(SUBSTITUTE(実質収支比率等に係る経年分析!I$47,"▲","-")),2)</f>
        <v>19.420000000000002</v>
      </c>
      <c r="F20" s="174">
        <f>ROUND(VALUE(SUBSTITUTE(実質収支比率等に係る経年分析!J$47,"▲","-")),2)</f>
        <v>19.21</v>
      </c>
    </row>
    <row r="21" spans="1:11" x14ac:dyDescent="0.15">
      <c r="A21" s="174" t="s">
        <v>54</v>
      </c>
      <c r="B21" s="174">
        <f>IF(ISNUMBER(VALUE(SUBSTITUTE(実質収支比率等に係る経年分析!F$49,"▲","-"))),ROUND(VALUE(SUBSTITUTE(実質収支比率等に係る経年分析!F$49,"▲","-")),2),NA())</f>
        <v>7.7</v>
      </c>
      <c r="C21" s="174">
        <f>IF(ISNUMBER(VALUE(SUBSTITUTE(実質収支比率等に係る経年分析!G$49,"▲","-"))),ROUND(VALUE(SUBSTITUTE(実質収支比率等に係る経年分析!G$49,"▲","-")),2),NA())</f>
        <v>2.2799999999999998</v>
      </c>
      <c r="D21" s="174">
        <f>IF(ISNUMBER(VALUE(SUBSTITUTE(実質収支比率等に係る経年分析!H$49,"▲","-"))),ROUND(VALUE(SUBSTITUTE(実質収支比率等に係る経年分析!H$49,"▲","-")),2),NA())</f>
        <v>7.25</v>
      </c>
      <c r="E21" s="174">
        <f>IF(ISNUMBER(VALUE(SUBSTITUTE(実質収支比率等に係る経年分析!I$49,"▲","-"))),ROUND(VALUE(SUBSTITUTE(実質収支比率等に係る経年分析!I$49,"▲","-")),2),NA())</f>
        <v>3.15</v>
      </c>
      <c r="F21" s="174">
        <f>IF(ISNUMBER(VALUE(SUBSTITUTE(実質収支比率等に係る経年分析!J$49,"▲","-"))),ROUND(VALUE(SUBSTITUTE(実質収支比率等に係る経年分析!J$49,"▲","-")),2),NA())</f>
        <v>-0.14000000000000001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0.56999999999999995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国民健康保険特別会計（直診勘定）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17.739999999999998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6432</v>
      </c>
      <c r="E42" s="176"/>
      <c r="F42" s="176"/>
      <c r="G42" s="176">
        <f>'実質公債費比率（分子）の構造'!L$52</f>
        <v>6468</v>
      </c>
      <c r="H42" s="176"/>
      <c r="I42" s="176"/>
      <c r="J42" s="176">
        <f>'実質公債費比率（分子）の構造'!M$52</f>
        <v>6237</v>
      </c>
      <c r="K42" s="176"/>
      <c r="L42" s="176"/>
      <c r="M42" s="176">
        <f>'実質公債費比率（分子）の構造'!N$52</f>
        <v>6129</v>
      </c>
      <c r="N42" s="176"/>
      <c r="O42" s="176"/>
      <c r="P42" s="176">
        <f>'実質公債費比率（分子）の構造'!O$52</f>
        <v>6271</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41</v>
      </c>
      <c r="C44" s="176"/>
      <c r="D44" s="176"/>
      <c r="E44" s="176">
        <f>'実質公債費比率（分子）の構造'!L$50</f>
        <v>32</v>
      </c>
      <c r="F44" s="176"/>
      <c r="G44" s="176"/>
      <c r="H44" s="176">
        <f>'実質公債費比率（分子）の構造'!M$50</f>
        <v>27</v>
      </c>
      <c r="I44" s="176"/>
      <c r="J44" s="176"/>
      <c r="K44" s="176">
        <f>'実質公債費比率（分子）の構造'!N$50</f>
        <v>17</v>
      </c>
      <c r="L44" s="176"/>
      <c r="M44" s="176"/>
      <c r="N44" s="176">
        <f>'実質公債費比率（分子）の構造'!O$50</f>
        <v>17</v>
      </c>
      <c r="O44" s="176"/>
      <c r="P44" s="176"/>
    </row>
    <row r="45" spans="1:16" x14ac:dyDescent="0.15">
      <c r="A45" s="176" t="s">
        <v>63</v>
      </c>
      <c r="B45" s="176">
        <f>'実質公債費比率（分子）の構造'!K$49</f>
        <v>227</v>
      </c>
      <c r="C45" s="176"/>
      <c r="D45" s="176"/>
      <c r="E45" s="176">
        <f>'実質公債費比率（分子）の構造'!L$49</f>
        <v>231</v>
      </c>
      <c r="F45" s="176"/>
      <c r="G45" s="176"/>
      <c r="H45" s="176">
        <f>'実質公債費比率（分子）の構造'!M$49</f>
        <v>240</v>
      </c>
      <c r="I45" s="176"/>
      <c r="J45" s="176"/>
      <c r="K45" s="176">
        <f>'実質公債費比率（分子）の構造'!N$49</f>
        <v>239</v>
      </c>
      <c r="L45" s="176"/>
      <c r="M45" s="176"/>
      <c r="N45" s="176">
        <f>'実質公債費比率（分子）の構造'!O$49</f>
        <v>244</v>
      </c>
      <c r="O45" s="176"/>
      <c r="P45" s="176"/>
    </row>
    <row r="46" spans="1:16" x14ac:dyDescent="0.15">
      <c r="A46" s="176" t="s">
        <v>64</v>
      </c>
      <c r="B46" s="176">
        <f>'実質公債費比率（分子）の構造'!K$48</f>
        <v>2753</v>
      </c>
      <c r="C46" s="176"/>
      <c r="D46" s="176"/>
      <c r="E46" s="176">
        <f>'実質公債費比率（分子）の構造'!L$48</f>
        <v>2826</v>
      </c>
      <c r="F46" s="176"/>
      <c r="G46" s="176"/>
      <c r="H46" s="176">
        <f>'実質公債費比率（分子）の構造'!M$48</f>
        <v>2841</v>
      </c>
      <c r="I46" s="176"/>
      <c r="J46" s="176"/>
      <c r="K46" s="176">
        <f>'実質公債費比率（分子）の構造'!N$48</f>
        <v>2796</v>
      </c>
      <c r="L46" s="176"/>
      <c r="M46" s="176"/>
      <c r="N46" s="176">
        <f>'実質公債費比率（分子）の構造'!O$48</f>
        <v>2828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3884</v>
      </c>
      <c r="C49" s="176"/>
      <c r="D49" s="176"/>
      <c r="E49" s="176">
        <f>'実質公債費比率（分子）の構造'!L$45</f>
        <v>3627</v>
      </c>
      <c r="F49" s="176"/>
      <c r="G49" s="176"/>
      <c r="H49" s="176">
        <f>'実質公債費比率（分子）の構造'!M$45</f>
        <v>3437</v>
      </c>
      <c r="I49" s="176"/>
      <c r="J49" s="176"/>
      <c r="K49" s="176">
        <f>'実質公債費比率（分子）の構造'!N$45</f>
        <v>3413</v>
      </c>
      <c r="L49" s="176"/>
      <c r="M49" s="176"/>
      <c r="N49" s="176">
        <f>'実質公債費比率（分子）の構造'!O$45</f>
        <v>3413</v>
      </c>
      <c r="O49" s="176"/>
      <c r="P49" s="176"/>
    </row>
    <row r="50" spans="1:16" x14ac:dyDescent="0.15">
      <c r="A50" s="176" t="s">
        <v>67</v>
      </c>
      <c r="B50" s="176" t="e">
        <f>NA()</f>
        <v>#N/A</v>
      </c>
      <c r="C50" s="176">
        <f>IF(ISNUMBER('実質公債費比率（分子）の構造'!K$53),'実質公債費比率（分子）の構造'!K$53,NA())</f>
        <v>473</v>
      </c>
      <c r="D50" s="176" t="e">
        <f>NA()</f>
        <v>#N/A</v>
      </c>
      <c r="E50" s="176" t="e">
        <f>NA()</f>
        <v>#N/A</v>
      </c>
      <c r="F50" s="176">
        <f>IF(ISNUMBER('実質公債費比率（分子）の構造'!L$53),'実質公債費比率（分子）の構造'!L$53,NA())</f>
        <v>248</v>
      </c>
      <c r="G50" s="176" t="e">
        <f>NA()</f>
        <v>#N/A</v>
      </c>
      <c r="H50" s="176" t="e">
        <f>NA()</f>
        <v>#N/A</v>
      </c>
      <c r="I50" s="176">
        <f>IF(ISNUMBER('実質公債費比率（分子）の構造'!M$53),'実質公債費比率（分子）の構造'!M$53,NA())</f>
        <v>308</v>
      </c>
      <c r="J50" s="176" t="e">
        <f>NA()</f>
        <v>#N/A</v>
      </c>
      <c r="K50" s="176" t="e">
        <f>NA()</f>
        <v>#N/A</v>
      </c>
      <c r="L50" s="176">
        <f>IF(ISNUMBER('実質公債費比率（分子）の構造'!N$53),'実質公債費比率（分子）の構造'!N$53,NA())</f>
        <v>336</v>
      </c>
      <c r="M50" s="176" t="e">
        <f>NA()</f>
        <v>#N/A</v>
      </c>
      <c r="N50" s="176" t="e">
        <f>NA()</f>
        <v>#N/A</v>
      </c>
      <c r="O50" s="176">
        <f>IF(ISNUMBER('実質公債費比率（分子）の構造'!O$53),'実質公債費比率（分子）の構造'!O$53,NA())</f>
        <v>231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70606</v>
      </c>
      <c r="E56" s="175"/>
      <c r="F56" s="175"/>
      <c r="G56" s="175">
        <f>'将来負担比率（分子）の構造'!J$52</f>
        <v>70302</v>
      </c>
      <c r="H56" s="175"/>
      <c r="I56" s="175"/>
      <c r="J56" s="175">
        <f>'将来負担比率（分子）の構造'!K$52</f>
        <v>67551</v>
      </c>
      <c r="K56" s="175"/>
      <c r="L56" s="175"/>
      <c r="M56" s="175">
        <f>'将来負担比率（分子）の構造'!L$52</f>
        <v>63758</v>
      </c>
      <c r="N56" s="175"/>
      <c r="O56" s="175"/>
      <c r="P56" s="175">
        <f>'将来負担比率（分子）の構造'!M$52</f>
        <v>60364</v>
      </c>
    </row>
    <row r="57" spans="1:16" x14ac:dyDescent="0.15">
      <c r="A57" s="175" t="s">
        <v>42</v>
      </c>
      <c r="B57" s="175"/>
      <c r="C57" s="175"/>
      <c r="D57" s="175">
        <f>'将来負担比率（分子）の構造'!I$51</f>
        <v>6472</v>
      </c>
      <c r="E57" s="175"/>
      <c r="F57" s="175"/>
      <c r="G57" s="175">
        <f>'将来負担比率（分子）の構造'!J$51</f>
        <v>6888</v>
      </c>
      <c r="H57" s="175"/>
      <c r="I57" s="175"/>
      <c r="J57" s="175">
        <f>'将来負担比率（分子）の構造'!K$51</f>
        <v>6572</v>
      </c>
      <c r="K57" s="175"/>
      <c r="L57" s="175"/>
      <c r="M57" s="175">
        <f>'将来負担比率（分子）の構造'!L$51</f>
        <v>5560</v>
      </c>
      <c r="N57" s="175"/>
      <c r="O57" s="175"/>
      <c r="P57" s="175">
        <f>'将来負担比率（分子）の構造'!M$51</f>
        <v>5306</v>
      </c>
    </row>
    <row r="58" spans="1:16" x14ac:dyDescent="0.15">
      <c r="A58" s="175" t="s">
        <v>41</v>
      </c>
      <c r="B58" s="175"/>
      <c r="C58" s="175"/>
      <c r="D58" s="175">
        <f>'将来負担比率（分子）の構造'!I$50</f>
        <v>34153</v>
      </c>
      <c r="E58" s="175"/>
      <c r="F58" s="175"/>
      <c r="G58" s="175">
        <f>'将来負担比率（分子）の構造'!J$50</f>
        <v>34269</v>
      </c>
      <c r="H58" s="175"/>
      <c r="I58" s="175"/>
      <c r="J58" s="175">
        <f>'将来負担比率（分子）の構造'!K$50</f>
        <v>35276</v>
      </c>
      <c r="K58" s="175"/>
      <c r="L58" s="175"/>
      <c r="M58" s="175">
        <f>'将来負担比率（分子）の構造'!L$50</f>
        <v>35201</v>
      </c>
      <c r="N58" s="175"/>
      <c r="O58" s="175"/>
      <c r="P58" s="175">
        <f>'将来負担比率（分子）の構造'!M$50</f>
        <v>35781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2</v>
      </c>
      <c r="F61" s="175"/>
      <c r="G61" s="175"/>
      <c r="H61" s="175">
        <f>'将来負担比率（分子）の構造'!K$46</f>
        <v>1</v>
      </c>
      <c r="I61" s="175"/>
      <c r="J61" s="175"/>
      <c r="K61" s="175">
        <f>'将来負担比率（分子）の構造'!L$46</f>
        <v>1</v>
      </c>
      <c r="L61" s="175"/>
      <c r="M61" s="175"/>
      <c r="N61" s="175">
        <f>'将来負担比率（分子）の構造'!M$46</f>
        <v>1</v>
      </c>
      <c r="O61" s="175"/>
      <c r="P61" s="175"/>
    </row>
    <row r="62" spans="1:16" x14ac:dyDescent="0.15">
      <c r="A62" s="175" t="s">
        <v>35</v>
      </c>
      <c r="B62" s="175">
        <f>'将来負担比率（分子）の構造'!I$45</f>
        <v>7197</v>
      </c>
      <c r="C62" s="175"/>
      <c r="D62" s="175"/>
      <c r="E62" s="175">
        <f>'将来負担比率（分子）の構造'!J$45</f>
        <v>7288</v>
      </c>
      <c r="F62" s="175"/>
      <c r="G62" s="175"/>
      <c r="H62" s="175">
        <f>'将来負担比率（分子）の構造'!K$45</f>
        <v>7347</v>
      </c>
      <c r="I62" s="175"/>
      <c r="J62" s="175"/>
      <c r="K62" s="175">
        <f>'将来負担比率（分子）の構造'!L$45</f>
        <v>7350</v>
      </c>
      <c r="L62" s="175"/>
      <c r="M62" s="175"/>
      <c r="N62" s="175">
        <f>'将来負担比率（分子）の構造'!M$45</f>
        <v>7148</v>
      </c>
      <c r="O62" s="175"/>
      <c r="P62" s="175"/>
    </row>
    <row r="63" spans="1:16" x14ac:dyDescent="0.15">
      <c r="A63" s="175" t="s">
        <v>34</v>
      </c>
      <c r="B63" s="175">
        <f>'将来負担比率（分子）の構造'!I$44</f>
        <v>2686</v>
      </c>
      <c r="C63" s="175"/>
      <c r="D63" s="175"/>
      <c r="E63" s="175">
        <f>'将来負担比率（分子）の構造'!J$44</f>
        <v>2687</v>
      </c>
      <c r="F63" s="175"/>
      <c r="G63" s="175"/>
      <c r="H63" s="175">
        <f>'将来負担比率（分子）の構造'!K$44</f>
        <v>2569</v>
      </c>
      <c r="I63" s="175"/>
      <c r="J63" s="175"/>
      <c r="K63" s="175">
        <f>'将来負担比率（分子）の構造'!L$44</f>
        <v>2452</v>
      </c>
      <c r="L63" s="175"/>
      <c r="M63" s="175"/>
      <c r="N63" s="175">
        <f>'将来負担比率（分子）の構造'!M$44</f>
        <v>2869</v>
      </c>
      <c r="O63" s="175"/>
      <c r="P63" s="175"/>
    </row>
    <row r="64" spans="1:16" x14ac:dyDescent="0.15">
      <c r="A64" s="175" t="s">
        <v>33</v>
      </c>
      <c r="B64" s="175">
        <f>'将来負担比率（分子）の構造'!I$43</f>
        <v>35346</v>
      </c>
      <c r="C64" s="175"/>
      <c r="D64" s="175"/>
      <c r="E64" s="175">
        <f>'将来負担比率（分子）の構造'!J$43</f>
        <v>31281</v>
      </c>
      <c r="F64" s="175"/>
      <c r="G64" s="175"/>
      <c r="H64" s="175">
        <f>'将来負担比率（分子）の構造'!K$43</f>
        <v>29915</v>
      </c>
      <c r="I64" s="175"/>
      <c r="J64" s="175"/>
      <c r="K64" s="175">
        <f>'将来負担比率（分子）の構造'!L$43</f>
        <v>27962</v>
      </c>
      <c r="L64" s="175"/>
      <c r="M64" s="175"/>
      <c r="N64" s="175">
        <f>'将来負担比率（分子）の構造'!M$43</f>
        <v>26783</v>
      </c>
      <c r="O64" s="175"/>
      <c r="P64" s="175"/>
    </row>
    <row r="65" spans="1:16" x14ac:dyDescent="0.15">
      <c r="A65" s="175" t="s">
        <v>32</v>
      </c>
      <c r="B65" s="175">
        <f>'将来負担比率（分子）の構造'!I$42</f>
        <v>146</v>
      </c>
      <c r="C65" s="175"/>
      <c r="D65" s="175"/>
      <c r="E65" s="175">
        <f>'将来負担比率（分子）の構造'!J$42</f>
        <v>238</v>
      </c>
      <c r="F65" s="175"/>
      <c r="G65" s="175"/>
      <c r="H65" s="175">
        <f>'将来負担比率（分子）の構造'!K$42</f>
        <v>211</v>
      </c>
      <c r="I65" s="175"/>
      <c r="J65" s="175"/>
      <c r="K65" s="175">
        <f>'将来負担比率（分子）の構造'!L$42</f>
        <v>189</v>
      </c>
      <c r="L65" s="175"/>
      <c r="M65" s="175"/>
      <c r="N65" s="175">
        <f>'将来負担比率（分子）の構造'!M$42</f>
        <v>46</v>
      </c>
      <c r="O65" s="175"/>
      <c r="P65" s="175"/>
    </row>
    <row r="66" spans="1:16" x14ac:dyDescent="0.15">
      <c r="A66" s="175" t="s">
        <v>31</v>
      </c>
      <c r="B66" s="175">
        <f>'将来負担比率（分子）の構造'!I$41</f>
        <v>46069</v>
      </c>
      <c r="C66" s="175"/>
      <c r="D66" s="175"/>
      <c r="E66" s="175">
        <f>'将来負担比率（分子）の構造'!J$41</f>
        <v>46687</v>
      </c>
      <c r="F66" s="175"/>
      <c r="G66" s="175"/>
      <c r="H66" s="175">
        <f>'将来負担比率（分子）の構造'!K$41</f>
        <v>44817</v>
      </c>
      <c r="I66" s="175"/>
      <c r="J66" s="175"/>
      <c r="K66" s="175">
        <f>'将来負担比率（分子）の構造'!L$41</f>
        <v>41912</v>
      </c>
      <c r="L66" s="175"/>
      <c r="M66" s="175"/>
      <c r="N66" s="175">
        <f>'将来負担比率（分子）の構造'!M$41</f>
        <v>40197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7021</v>
      </c>
      <c r="C72" s="179">
        <f>基金残高に係る経年分析!G55</f>
        <v>6598</v>
      </c>
      <c r="D72" s="179">
        <f>基金残高に係る経年分析!H55</f>
        <v>6621</v>
      </c>
    </row>
    <row r="73" spans="1:16" x14ac:dyDescent="0.15">
      <c r="A73" s="178" t="s">
        <v>74</v>
      </c>
      <c r="B73" s="179">
        <f>基金残高に係る経年分析!F56</f>
        <v>6325</v>
      </c>
      <c r="C73" s="179">
        <f>基金残高に係る経年分析!G56</f>
        <v>5463</v>
      </c>
      <c r="D73" s="179">
        <f>基金残高に係る経年分析!H56</f>
        <v>5209</v>
      </c>
    </row>
    <row r="74" spans="1:16" x14ac:dyDescent="0.15">
      <c r="A74" s="178" t="s">
        <v>75</v>
      </c>
      <c r="B74" s="179">
        <f>基金残高に係る経年分析!F57</f>
        <v>23638</v>
      </c>
      <c r="C74" s="179">
        <f>基金残高に係る経年分析!G57</f>
        <v>24883</v>
      </c>
      <c r="D74" s="179">
        <f>基金残高に係る経年分析!H57</f>
        <v>25641</v>
      </c>
    </row>
  </sheetData>
  <sheetProtection algorithmName="SHA-512" hashValue="CfuVknZRdPGvwQzUvVQqoQnNo5P8chNsqhdx88XDARUNVachfKXQVjjixnIKhKwKpU0gU9ScILedflgPhSAbUA==" saltValue="aEAaIAziKToJwDYgWqj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2025-03-27T02:58:34Z</cp:lastPrinted>
  <dcterms:created xsi:type="dcterms:W3CDTF">2025-02-19T03:15:38Z</dcterms:created>
  <dcterms:modified xsi:type="dcterms:W3CDTF">2025-03-27T07:56:09Z</dcterms:modified>
  <cp:category/>
</cp:coreProperties>
</file>